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'Лист3'!$A$1:$N$400</definedName>
  </definedNames>
  <calcPr fullCalcOnLoad="1"/>
</workbook>
</file>

<file path=xl/sharedStrings.xml><?xml version="1.0" encoding="utf-8"?>
<sst xmlns="http://schemas.openxmlformats.org/spreadsheetml/2006/main" count="572" uniqueCount="206">
  <si>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</si>
  <si>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</si>
  <si>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</si>
  <si>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</si>
  <si>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</si>
  <si>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</si>
  <si>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</si>
  <si>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</si>
  <si>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</si>
  <si>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</si>
  <si>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</si>
  <si>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</si>
  <si>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</si>
  <si>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</si>
  <si>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</si>
  <si>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</si>
  <si>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</si>
  <si>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Очікуваний результат</t>
  </si>
  <si>
    <t>Охорона і раціональне використання водних ресурсів</t>
  </si>
  <si>
    <t>Ічнянський район</t>
  </si>
  <si>
    <t>12-1</t>
  </si>
  <si>
    <t>Реконструкція каналізаційної насосної станції по вул. Скубана, 1-А, м. Ічня, Чернігівської області</t>
  </si>
  <si>
    <t>Ріпкинський район</t>
  </si>
  <si>
    <t>м. Ніжин</t>
  </si>
  <si>
    <t>Всього за розділом "Охорона і раціональне використання водних ресурсів"</t>
  </si>
  <si>
    <t>Чернігівської області на 2014-2020 роки</t>
  </si>
  <si>
    <t>Додаток  
до рішення сімнадцятої сесії                обласної ради сьомого скликання                                   ___________ 2019 року № ________</t>
  </si>
  <si>
    <t>Бахмацький район</t>
  </si>
  <si>
    <t>Борзнянський район</t>
  </si>
  <si>
    <t>6-1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</si>
  <si>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</si>
  <si>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7-3</t>
  </si>
  <si>
    <t>Варвинський район</t>
  </si>
  <si>
    <t>Завершення реконструкції  каналізаційних очисних споруд             м. Городня</t>
  </si>
  <si>
    <t>Городнян-ський район</t>
  </si>
  <si>
    <t>8-1</t>
  </si>
  <si>
    <t>Реконструкція руслового ставка на річці Носівочка в адміністративних межах міста Носівка Чернігівської області з метою покращення його санітарно - екологічного та технічного стану.</t>
  </si>
  <si>
    <t>Носівський район</t>
  </si>
  <si>
    <t>Реконструкція  каналізаційних очисних споруд смт. Замглай</t>
  </si>
  <si>
    <t>14-3</t>
  </si>
  <si>
    <t xml:space="preserve">Реконструкція водойми з метою поліпшення технічного стану та благоустрою в с.Єрків Козелецького району Чернігівської області  (в т.ч. оплата проектно-вишукувальних робіт та державної експертизи) </t>
  </si>
  <si>
    <t>Козелецький район</t>
  </si>
  <si>
    <t>Будівництво каналізаційних очисних споруд м.Корюківка</t>
  </si>
  <si>
    <t>Корюківський район</t>
  </si>
  <si>
    <t>Реконструкція каналізаційних очисних споруд смт.Короп</t>
  </si>
  <si>
    <t>Коропський район</t>
  </si>
  <si>
    <t>Реконструкція очисних споруд в смт.Куликівка Чернігівської області (в т.ч. оплата проектно-вишукувальних робіт та державної експертизи)</t>
  </si>
  <si>
    <t>Куликівський район</t>
  </si>
  <si>
    <t xml:space="preserve">обласного бюджету </t>
  </si>
  <si>
    <t xml:space="preserve">інших джерел </t>
  </si>
  <si>
    <t>Реконструкція очисних споруд м.Мена</t>
  </si>
  <si>
    <t>Менський район</t>
  </si>
  <si>
    <t xml:space="preserve">Реконструкція каналізаційних мереж по вул.Незалежності, Некрасова, Сновській у м.Сновськ Чернігівської області (в т.ч. оплата проектно-вишукувальних робіт та державної експертизи) </t>
  </si>
  <si>
    <t>Сновський район</t>
  </si>
  <si>
    <t>Реконструкція каналізаційних очисних споруд м.Ніжин</t>
  </si>
  <si>
    <t>28-3</t>
  </si>
  <si>
    <t>Реконструкція самопливного каналізаційного колектору діаметром 800 мм із залізобетонних труб методом протягування поліетиленових труб діаметром 600 мм по вул.Синяківська-Шевченка в м.Ніжин Чернігівської області</t>
  </si>
  <si>
    <t>м. Прилуки</t>
  </si>
  <si>
    <t>30-2</t>
  </si>
  <si>
    <t>Реконструкція каналізаційних мереж м. Прилуки</t>
  </si>
  <si>
    <t>м. Чернігів</t>
  </si>
  <si>
    <t>37-1</t>
  </si>
  <si>
    <t>Придбання насосного обладнання для заміни зношеного на каналізаційних очисних спорудах, каналізаційних насосних станціях та каналізаційних мережах</t>
  </si>
  <si>
    <t>Чернігівська область</t>
  </si>
  <si>
    <t xml:space="preserve"> </t>
  </si>
  <si>
    <t>37-3</t>
  </si>
  <si>
    <t>Благоустрій природних джерел Чернігівської області</t>
  </si>
  <si>
    <t>37-6</t>
  </si>
  <si>
    <t>Паспортизація водних об'єктів області</t>
  </si>
  <si>
    <t>Охорона і раціональне використання земель</t>
  </si>
  <si>
    <t>38-1</t>
  </si>
  <si>
    <t>Реконструкція шахтного водоскиду ставка руслового площею 24,6 га на р.Лоска в с.Об’єднане Новгород-Сіверського району</t>
  </si>
  <si>
    <t>Новгород-Сіверський район</t>
  </si>
  <si>
    <t>38-2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</si>
  <si>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</si>
  <si>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t>Ліквідація підтоплення земель населених пунктів</t>
  </si>
  <si>
    <t>УКБ ОДА, Департамент ЕПР ОДА, Деснянське БУВР</t>
  </si>
  <si>
    <t>Будівництво протиерозійних споруд та ставків</t>
  </si>
  <si>
    <t>УКБ ОДА,  Департамент ЕПР ОДА,  Головне управління Держкомзему</t>
  </si>
  <si>
    <t>Всього за розділом "Охорона і раціональне використання земель"</t>
  </si>
  <si>
    <t>Охорона та раціональне використання природних рослинних ресурсів, збереження природно-заповідного фонду</t>
  </si>
  <si>
    <t>Витрати на резервування територій для заповідання</t>
  </si>
  <si>
    <t>УКБ ОДА,  Департамент ЕПР ОДА, Районні ради</t>
  </si>
  <si>
    <t>43-5</t>
  </si>
  <si>
    <t>Розробка проектів землеустрою щодо організації і встановлення меж територій природно-заповідного фонду, обмежень у використанні земель та їх режимоутворюючих об’єктів</t>
  </si>
  <si>
    <t>43-9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</si>
  <si>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</t>
  </si>
  <si>
    <t>43-10</t>
  </si>
  <si>
    <t>Заходи з озеленення території парку-пам'ятки садово-паркового мистецтва "Городнянський" у м.Городня Чернігівської області</t>
  </si>
  <si>
    <t>Городнянський район</t>
  </si>
  <si>
    <t>Департамент ЕПР ОДА, Городнянська міська рада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</si>
  <si>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</si>
  <si>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Раціональне використання, зберігання і утилізація відходів виробництва та побутових відходів</t>
  </si>
  <si>
    <t>Будівництво полігону твердих побутових відходів м.Семенівка</t>
  </si>
  <si>
    <t>Семенівський  район</t>
  </si>
  <si>
    <t>58-1</t>
  </si>
  <si>
    <t>Облаштування сміттєзвалищ у Коропському, Ріпкинському, Сосницькому районах та інших районах області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</si>
  <si>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</si>
  <si>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>61-2</t>
  </si>
  <si>
    <t>Всього за розділом "Раціональне використання, зберігання і утилізація відходів виробництва та побутових відходів"</t>
  </si>
  <si>
    <t>Організація системи екологічного моніторингу довкілля</t>
  </si>
  <si>
    <t>Визначення вмісту забруднюючих речовин в атмосферному повітрі м.Чернігів</t>
  </si>
  <si>
    <t xml:space="preserve">УКБ ОДА,  Департамент ЕПР ОДА </t>
  </si>
  <si>
    <t>Визначення токсичності поверхневих вод</t>
  </si>
  <si>
    <t>Всього за розділом "Організація системи екологічного моніторингу довкілля"</t>
  </si>
  <si>
    <t>Наука, інформація і освіта</t>
  </si>
  <si>
    <t>Забезпечення функціонування Орхуського центру</t>
  </si>
  <si>
    <t>Видання щорічної Доповіді про стан навколишнього природного середовища, екологічного паспорту, та еколого-просвітницького матеріалу</t>
  </si>
  <si>
    <t xml:space="preserve">Проведення конкурсу "Одна планета-одне майбутнє", організація виставок,  фестивалів та інших заходів щодо пропаганди охорони навколишнього природного середовища, створення бібліотек 
</t>
  </si>
  <si>
    <t>76-1</t>
  </si>
  <si>
    <t>Наукове дослідження екологічного стану водних ресурсів, атмосферного повітря, грунтів, рослинного та тваринного світу на території Ічнянського району після надзвичайної ситуації внаслідок вибухів боєприпасів</t>
  </si>
  <si>
    <t>76-2</t>
  </si>
  <si>
    <t>Всього за розділом "Наука, інформація і освіта"</t>
  </si>
  <si>
    <t>Витрати на послуги пов`язані з виконанням повноважень з оцінки впливу на довкілля та стратегічної екологічної оцінки</t>
  </si>
  <si>
    <t>Тампонаж недіючих артезіанських свердловин (в т.ч. оплата проектно-вишукувальних робіт та державної експертизи)</t>
  </si>
  <si>
    <t xml:space="preserve">УКБ ОДА, Департамент ЕПР ОДА  </t>
  </si>
  <si>
    <t>Оснащення суб'єктів системи моніторингу довкілля області технічними засобами</t>
  </si>
  <si>
    <t>Проведення еколого-просвітницьких заходів</t>
  </si>
  <si>
    <t>Проведення обласного конкурсу  "До чистих джерел"</t>
  </si>
  <si>
    <t>Проведення конкурсу "Збереження довкілля очима дітей"</t>
  </si>
  <si>
    <t>Директор Департаменту екології та природних ресурсів облдержадміністрації</t>
  </si>
  <si>
    <t>К.В.Сахневич</t>
  </si>
  <si>
    <t>Департамент ЕПР ОДА, Борзнянська міська рада</t>
  </si>
  <si>
    <t xml:space="preserve"> Департамент ЖКГ та ПЕК ОДА, Департамент ЕПР ОДА, Варвинська селищна рада</t>
  </si>
  <si>
    <t>Департамент ЕПР ОДА, Носівська міська рада</t>
  </si>
  <si>
    <t>УКБ ОДА,  Департамент ЕПР ОДА, Козелецька селищна  рада</t>
  </si>
  <si>
    <t>Департамент ЕПР ОДА, Департамент ЖКГ та ПЕК ОДА,   Коропська селищна рада</t>
  </si>
  <si>
    <t>УКБ ОДА, Департамент ЕПР ОДА, Куликівська селищна рада</t>
  </si>
  <si>
    <t>УКБ ОДА,  Департамент ЕПР ОДА,  Сновська  міська рада</t>
  </si>
  <si>
    <t>Департамент ЕПР ОДА, Ніжинська міська рада</t>
  </si>
  <si>
    <t>Придбання каналізаційних  насосів марки FZC.5.24.1.5210.4.  (Q – 200 м3/год,  Н-32 м ) та FZC.5.22.1.5210 (Q-300 м³/год,        Н-36,2 м) для заміни зношених на КНС м.Прилуки</t>
  </si>
  <si>
    <t>УКБ ОДА,  Департамент ЕПР ОДА, Прилуцька міська рада</t>
  </si>
  <si>
    <t>Департамент ЕПР ОДА, Деснянське БУВР, райдержадміністрації, міські ради</t>
  </si>
  <si>
    <t>Департамент ЕПР ОДА, Районні ради</t>
  </si>
  <si>
    <t>Департамент ЕПР ОДА,   райдержадміністрації, міські ради</t>
  </si>
  <si>
    <t>Департамент ЕПР ОДА, райдержадміністрації, міські ради</t>
  </si>
  <si>
    <t>УКБ ОДА, Департамент ЕПР ОДА, Варвинська селищна рада</t>
  </si>
  <si>
    <t xml:space="preserve">Департамент ЕПР ОДА </t>
  </si>
  <si>
    <t xml:space="preserve">Департамент ЕПР ОДА,       КП "Чернігівводоканал" </t>
  </si>
  <si>
    <t xml:space="preserve">Департамент ЕПР ОДА, КЕП "Чернігвська ТЕЦ" ТОВ ФІРМИ "ТЕХНОВА" </t>
  </si>
  <si>
    <t>Департамент ЕПР ОДА</t>
  </si>
  <si>
    <t>Департамент ЕПР ОДА, Ічнянська РДА</t>
  </si>
  <si>
    <t>Забезпечення безперервного технологічного процесу, запобігання виникненню надзвичайнеої ситуації шляхом реконструкції КНС (1 шт.)</t>
  </si>
  <si>
    <t>Недопущення неконтрольованого епідеміологічного стану, негативного впливу на навколишнє природнє середовище і здоров`я людей</t>
  </si>
  <si>
    <t>Запобігання забрудненню грунтів та підземних водоносних горизонтів шляхом тампонажу недіючих безгосподарських артезіанських свердловин у 12 районах області (за умови фінансування)</t>
  </si>
  <si>
    <t>Підвищення ефективності очищення стічних вод до встановлених норм.  Об`єм стоків для очищення має складати 58,4 тис.м³. Питомі витрати електроенергії мають зменшитись з 1,2 кВт/м³ до 0,38  кВт/м³</t>
  </si>
  <si>
    <t>Підвищення ефективності очищення стічних вод до встановлених норм (за умови фінансування)</t>
  </si>
  <si>
    <t>Реконструкція каналізаційних мереж м. Чернігів</t>
  </si>
  <si>
    <t>Забезпечення безперебійної роботи очисних споруд та каналізаційної насосної станції, недопущення забруднення території стічними стоками (за умови фінансування)</t>
  </si>
  <si>
    <t>Покращення естетичного вингляду та санітарного стану не менше 3-х природних джерел щороку (2019-2020 роки)</t>
  </si>
  <si>
    <t>Забезпечення сталого використання усіх ресурсів, пов`язаних з існуванням водойми. Виготовлення не менше 30 паспортів щороку (2019-2020 роки)</t>
  </si>
  <si>
    <t>Запобігання аварійного скиду водойми площею 24,6 га, попередження виникнення надзвичайної ситуації</t>
  </si>
  <si>
    <t>Запобігання розвитку небезпечних геологічних процесів та їх наслідків, попередження виникнення надзвичайної ситуації (за умови фінансування)</t>
  </si>
  <si>
    <t>Залбезпечення захисту земель від ерозійних процесів (за умови фінансування)</t>
  </si>
  <si>
    <t>Недопущення знищенню та руйнуванню цінних для заповідання природних територій та об`єктів (за умови фінансування)</t>
  </si>
  <si>
    <t>Зменшення шкідливого впливу на атмосферне повітря, геологічне середовище, грунтові підземні води, рослинний світ, здоров`я та безпеку населення (за умови фінансування)</t>
  </si>
  <si>
    <t>Підвищення можливості здійснення дослідження складових довкілля області (за умови фінансування)</t>
  </si>
  <si>
    <t>Запобігання забруднення підземних водоносних горизонтів та поверхневих водойм небезпечними речовинами шляхом утилізації 277,9 тонн пестицидів (за умови фінансування)</t>
  </si>
  <si>
    <t>Підвищення рівня екологічної освіти та свідомості (за умови фінансування)</t>
  </si>
  <si>
    <t xml:space="preserve">Підвищення рівня екологічної освіти та свідомості, залучення населення до вирішення екологічних проблем шляхом проведення 1 екофестивалю та 1 конкурсу щороку (2019-2020 роки) </t>
  </si>
  <si>
    <t>Підвищення ефективності функціонування каналізаційної насосної станції,  зменшення негативного впливу на навколишнє природне середовище, зменшення енерговитрат шляхом заміни зношеного обладнання</t>
  </si>
  <si>
    <t xml:space="preserve">Підвищення ефективності очищення стічних вод до встановлених норм шляхом установки станції очистки стічних вод (модульного блоку), що забезпечить переробку 50 м³ стоків на добу, з поступовим їх збільшенням </t>
  </si>
  <si>
    <t>Забезпечення вільного доступу населення до екологічної інформації шляхом видання: Доповіді - не менше 250 екз,; екологічного календаря - не менше 180 екз. та іншої еколого-просвітницькгої літератури щороку (2019-2020 роки)</t>
  </si>
  <si>
    <t>Підвищення рівня екологічної освіти та свідомості, залучення населення до вирішення екологічних проблем (за умови фінансування)</t>
  </si>
  <si>
    <t>Покращення санітарно-екологічного, технічного та естетичного стану природного об’єкту шляхом поглиблення дна водойми до 119,6 м, шириною поверхні 122-124 м. Глибина води становитиме 2,5 м. Планується облаштувати 3 зони відпочинку площею 0,22 га</t>
  </si>
  <si>
    <t xml:space="preserve">Забезпечення очищення господарсько-побутових стоків, досягнення очистки стічних вод до нормативних показників шляхом будівництва установки "УМКА-БІО" продуктивністю 500м³/добу, що дозволить скоротити електроенергію в 3 рази, отримати в 2-3 рази менше відходів </t>
  </si>
  <si>
    <t>Запобігання забрудненню грунтів, поверхневих та підземних вод шляхом реконструкції 881 м напірного та 1007 м самопливного каналізаційних колекторів</t>
  </si>
  <si>
    <t>Запобігання виникненняю надзвичайної ситуації, забрудненню грунтів, поверхневих та підземних вод шляхом реконструкції 865 м самопливного каналізаційного колектору діаметром 800 мм, який пролягає на глибині від 4 до 8 м</t>
  </si>
  <si>
    <t>Запобігання забруднення неочищеними водами прилеглої до будинків території; забезпечення можливості якісного очищення вод та виключення ймовірності аварійності забруднення навколишнього природного середовища; поліпшення якісних та кількісних характеристик зворотних вод (за наявності фінансування)</t>
  </si>
  <si>
    <t xml:space="preserve">Оновлення зношених каналізаційних мереж, недопущення виникнення надзвичайної ситуації (за умови фінансування)
</t>
  </si>
  <si>
    <t>Безперебійне забезпечення населення міста водою, ліквідація ерозійних процесів, підтримка водного балансу р. Десна, збереження естетичного природного ландшафту</t>
  </si>
  <si>
    <t xml:space="preserve">Інформування населення про наявність об’єктів природно-заповідного фонду, не допущення порушення природоохоронного законодавства на їх території шляхом виготовлення та встановлення інформаційно-охоронних знаків не менше 1 шт. в районі
</t>
  </si>
  <si>
    <t>Організація та реконструкція території парку (створення комплексного підходу до використання та зонування території, визначення заходів, необхідних для збереження та рекреаційного використання рослин, природних комплексів, проведення екологічної освітньо-виховної роботи, моніторинг довкілля та рекреаційної діяльності, здійснення будівництва, реконструкції та реставрації інфраструктури парку, формування інженерно-транспортної інфраструктури)</t>
  </si>
  <si>
    <t>Наявність інформації про реальний рівень та динаміку забруднення атмосферного повітря в м.Чернігів забруднюючими речовинами</t>
  </si>
  <si>
    <t xml:space="preserve">Наявність інформації про токсичність води річок Білоус, Стрижень та Десни на території м.Чернігів </t>
  </si>
  <si>
    <t>Забезпечення безперешкодного та всебічного доступу громадськості до інформації про стан навколишнього природного середовища (супроводження ВЕБ-сайту, надання інтернет послуг)</t>
  </si>
  <si>
    <t>Дослідження стану довкілля на території Ічнянського району після надзвичайної ситуації шляхом залучення спеціалістів та науковців</t>
  </si>
  <si>
    <t xml:space="preserve">Забезпечення проведення процедури стратегічної екологічної оцінки та оцінки впливу на довкілля  </t>
  </si>
  <si>
    <t>Знешкодження небезпечних відходів - ртуть (ІІ) оксид червона, 25 кг</t>
  </si>
  <si>
    <t xml:space="preserve"> УКБ ОДА, Департамент ЕПР ОДА, Департамент ЖКГ та ПЕК ОДА, Бахмацька районна рада</t>
  </si>
  <si>
    <t xml:space="preserve"> УКБ ОДА, Департамент ЕПР ОДА, Департамент ЖКГ та ПЕК ОДА, Борзнянська міська рада</t>
  </si>
  <si>
    <t>УКБ ОДА,  Департамент ЕПР ОДА, Департамент ЖКГ та ПЕК ОДА, Городнянська міська рада</t>
  </si>
  <si>
    <t>УКБ ОДА,  Департамент ЕПР ОДА, Департамент ЖКГ та ПЕК ОДА, Ріпкинська районна рада</t>
  </si>
  <si>
    <t xml:space="preserve"> Департамент ЕПР ОДА,  Ічнянська міська рада</t>
  </si>
  <si>
    <t>УКБ ОДА,  Департамент ЕПР ОДА, Департамент ЖКГ та ПЕК ОДА, Корюківська міська рада</t>
  </si>
  <si>
    <t>УКБ ОДА,  Департамент ЕПР ОДА, Департамент ЖКГ та ПЕК ОДА, Менська міська рада</t>
  </si>
  <si>
    <t>УКБ ОДА,  Департамент ЕПР ОДА, Департамент ЖКГ та ПЕК ОДА, Ніжинська міська рада</t>
  </si>
  <si>
    <t>УКБ ОДА,  Департамент ЕПР ОДА, Департамент ЖКГ та ПЕК ОДА, Прилуцька міська рада</t>
  </si>
  <si>
    <t>УКБ ОДА,  Департамент ЕПР ОДА, Департамент ЖКГ та ПЕК ОДА, Чернігівська міська рада</t>
  </si>
  <si>
    <t>УКБ ОДА, Департамент ЕПР ОДА, Департамент ЖКГ та ПЕК ОДА, райдержадміністрації, міські ради</t>
  </si>
  <si>
    <t>УКБ ОДА,  Департамент ЕПР ОДА, Департамент ЖКГ та ПЕК ОДА, Семенівська міська   рада</t>
  </si>
  <si>
    <t>Реконструкція каналізаційних очисних споруд м.Прилуки</t>
  </si>
  <si>
    <t>Реконструкція каналізаційних очисних споруд з впровадженням енергозберігаючих технологій на основі установки "УМКА-БІО" в смт. Варва, Чернігівської області, продуктивністю 500 м³/добу</t>
  </si>
  <si>
    <t>Реконструкція каналізаційних очисних споруд м.Борзна</t>
  </si>
  <si>
    <t>Облаштування локальних очисних споруд м.Батурин</t>
  </si>
  <si>
    <t>Покращення санітарно-екологічного та технічного стану водойми довжиною - 180 м, середньою шириною поверхні - 55 м. Секредня глибина становитиме 2-3 м</t>
  </si>
  <si>
    <r>
      <t>Покращення екологічного стану водойми довжиною - 125 м, орієнтовним обсягом чаші - 4900 м</t>
    </r>
    <r>
      <rPr>
        <sz val="10"/>
        <rFont val="Times New Roman"/>
        <family val="1"/>
      </rPr>
      <t>³</t>
    </r>
    <r>
      <rPr>
        <sz val="10"/>
        <rFont val="Arial Cyr"/>
        <family val="0"/>
      </rPr>
      <t xml:space="preserve">, </t>
    </r>
    <r>
      <rPr>
        <sz val="12"/>
        <rFont val="Times New Roman"/>
        <family val="1"/>
      </rPr>
      <t>довжиною берегової смуги - 330 м. Передбачається поглиблення існуючої поверхні дна до 2,7 м</t>
    </r>
  </si>
  <si>
    <t>Усунення потенційної і реальної загрози негативного впливу небезпечних відходів на життя і здоров’я людей шляхом утилізації 25кг ртуті</t>
  </si>
  <si>
    <t>УКБ ОДА,  Департамент ЕПР ОДА,             Н-Сіверська міська рада</t>
  </si>
  <si>
    <t>Департамент ЕПР ОДА,              Н-Сіверська РДА</t>
  </si>
  <si>
    <t>43-11</t>
  </si>
  <si>
    <t>Розробка проектів  організації  територій, охорони, відтворення та рекреаційного використання об`єктів природно-заповідного фонду</t>
  </si>
  <si>
    <t>УКБ ОДА, Департамент ЕПР ОДА, Районні ради</t>
  </si>
  <si>
    <t>Забезпечення зонування об`єктів природно-заповідного фонду з встановленням відповідних режимів територій</t>
  </si>
  <si>
    <t>Запобігання знищенню та пошкодженню природних комплексів тариторій та об`єктів природно-заповідного фонду шляхом розробки не менше 30 проектів у 2020 році  (за умови фінансування)</t>
  </si>
  <si>
    <t xml:space="preserve">Департамент ЕПР ОДА, Департамент економіки ОДА, Департамент ЖКГ та ПЕК ОДА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</si>
</sst>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"/>
    <numFmt numFmtId="210" formatCode="[$-FC19]d\ mmmm\ yyyy\ &quot;г.&quot;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180" fontId="51" fillId="0" borderId="10">
      <alignment horizontal="center" vertical="center" wrapText="1"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2" fontId="54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3"/>
  <sheetViews>
    <sheetView tabSelected="1" view="pageBreakPreview" zoomScaleSheetLayoutView="100" workbookViewId="0" topLeftCell="A247">
      <selection activeCell="B242" sqref="B242:B248"/>
    </sheetView>
  </sheetViews>
  <sheetFormatPr defaultColWidth="9.00390625" defaultRowHeight="12.75"/>
  <cols>
    <col min="1" max="1" width="5.125" style="1" customWidth="1"/>
    <col min="2" max="2" width="34.125" style="1" customWidth="1"/>
    <col min="3" max="3" width="14.875" style="1" customWidth="1"/>
    <col min="4" max="4" width="15.875" style="1" customWidth="1"/>
    <col min="5" max="5" width="23.25390625" style="2" customWidth="1"/>
    <col min="6" max="6" width="11.25390625" style="1" customWidth="1"/>
    <col min="7" max="9" width="9.75390625" style="1" customWidth="1"/>
    <col min="10" max="10" width="10.75390625" style="1" customWidth="1"/>
    <col min="11" max="12" width="9.75390625" style="1" customWidth="1"/>
    <col min="13" max="13" width="12.625" style="1" customWidth="1"/>
    <col min="14" max="14" width="37.00390625" style="1" customWidth="1"/>
    <col min="15" max="16384" width="9.125" style="1" customWidth="1"/>
  </cols>
  <sheetData>
    <row r="1" spans="2:14" ht="93" customHeight="1">
      <c r="B1" s="2"/>
      <c r="K1" s="7"/>
      <c r="L1" s="7"/>
      <c r="M1" s="38" t="s">
        <v>26</v>
      </c>
      <c r="N1" s="38"/>
    </row>
    <row r="2" spans="1:13" ht="16.5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35.2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24.75" customHeight="1">
      <c r="A4" s="33" t="s">
        <v>1</v>
      </c>
      <c r="B4" s="34" t="s">
        <v>0</v>
      </c>
      <c r="C4" s="42" t="s">
        <v>8</v>
      </c>
      <c r="D4" s="34" t="s">
        <v>3</v>
      </c>
      <c r="E4" s="34" t="s">
        <v>4</v>
      </c>
      <c r="F4" s="34" t="s">
        <v>14</v>
      </c>
      <c r="G4" s="34"/>
      <c r="H4" s="34"/>
      <c r="I4" s="34"/>
      <c r="J4" s="34"/>
      <c r="K4" s="34"/>
      <c r="L4" s="34"/>
      <c r="M4" s="34"/>
      <c r="N4" s="34" t="s">
        <v>17</v>
      </c>
    </row>
    <row r="5" spans="1:14" ht="18" customHeight="1">
      <c r="A5" s="33"/>
      <c r="B5" s="34"/>
      <c r="C5" s="42"/>
      <c r="D5" s="34"/>
      <c r="E5" s="34"/>
      <c r="F5" s="34" t="s">
        <v>7</v>
      </c>
      <c r="G5" s="34" t="s">
        <v>11</v>
      </c>
      <c r="H5" s="34"/>
      <c r="I5" s="34"/>
      <c r="J5" s="34" t="s">
        <v>12</v>
      </c>
      <c r="K5" s="34"/>
      <c r="L5" s="34"/>
      <c r="M5" s="34"/>
      <c r="N5" s="39"/>
    </row>
    <row r="6" spans="1:14" ht="23.25" customHeight="1">
      <c r="A6" s="33"/>
      <c r="B6" s="34"/>
      <c r="C6" s="42"/>
      <c r="D6" s="34"/>
      <c r="E6" s="34"/>
      <c r="F6" s="34"/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L6" s="5">
        <v>2019</v>
      </c>
      <c r="M6" s="5">
        <v>2020</v>
      </c>
      <c r="N6" s="39"/>
    </row>
    <row r="7" spans="1:14" ht="15" customHeight="1">
      <c r="A7" s="3" t="s">
        <v>2</v>
      </c>
      <c r="B7" s="3">
        <v>2</v>
      </c>
      <c r="C7" s="3">
        <v>3</v>
      </c>
      <c r="D7" s="3">
        <v>5</v>
      </c>
      <c r="E7" s="3">
        <v>6</v>
      </c>
      <c r="F7" s="3">
        <v>7</v>
      </c>
      <c r="G7" s="3">
        <v>9</v>
      </c>
      <c r="H7" s="3">
        <v>10</v>
      </c>
      <c r="I7" s="3">
        <v>11</v>
      </c>
      <c r="J7" s="3">
        <v>12</v>
      </c>
      <c r="K7" s="3">
        <v>13</v>
      </c>
      <c r="L7" s="3">
        <v>14</v>
      </c>
      <c r="M7" s="3">
        <v>15</v>
      </c>
      <c r="N7" s="3">
        <v>16</v>
      </c>
    </row>
    <row r="8" spans="1:14" ht="22.5" customHeight="1">
      <c r="A8" s="35" t="s">
        <v>18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5.75" customHeight="1">
      <c r="A9" s="43">
        <v>1</v>
      </c>
      <c r="B9" s="28" t="s">
        <v>114</v>
      </c>
      <c r="C9" s="29" t="s">
        <v>63</v>
      </c>
      <c r="D9" s="30" t="s">
        <v>115</v>
      </c>
      <c r="E9" s="18"/>
      <c r="F9" s="22"/>
      <c r="G9" s="22"/>
      <c r="H9" s="22"/>
      <c r="I9" s="22"/>
      <c r="J9" s="22"/>
      <c r="K9" s="21"/>
      <c r="L9" s="21"/>
      <c r="M9" s="21"/>
      <c r="N9" s="28" t="s">
        <v>144</v>
      </c>
    </row>
    <row r="10" spans="1:14" ht="15.75">
      <c r="A10" s="43"/>
      <c r="B10" s="28"/>
      <c r="C10" s="29"/>
      <c r="D10" s="30"/>
      <c r="E10" s="18" t="s">
        <v>7</v>
      </c>
      <c r="F10" s="19">
        <f>SUM(G10:M10)</f>
        <v>10971.3</v>
      </c>
      <c r="G10" s="19">
        <f aca="true" t="shared" si="0" ref="G10:M10">SUM(G12:G15)</f>
        <v>100</v>
      </c>
      <c r="H10" s="19">
        <f t="shared" si="0"/>
        <v>2742.02</v>
      </c>
      <c r="I10" s="19">
        <f t="shared" si="0"/>
        <v>3001.52</v>
      </c>
      <c r="J10" s="19">
        <f t="shared" si="0"/>
        <v>3487.76</v>
      </c>
      <c r="K10" s="19">
        <f t="shared" si="0"/>
        <v>1590</v>
      </c>
      <c r="L10" s="19">
        <f t="shared" si="0"/>
        <v>0</v>
      </c>
      <c r="M10" s="19">
        <f t="shared" si="0"/>
        <v>50</v>
      </c>
      <c r="N10" s="28"/>
    </row>
    <row r="11" spans="1:14" ht="15.75">
      <c r="A11" s="43"/>
      <c r="B11" s="28"/>
      <c r="C11" s="29"/>
      <c r="D11" s="30"/>
      <c r="E11" s="18" t="s">
        <v>5</v>
      </c>
      <c r="F11" s="19"/>
      <c r="G11" s="19"/>
      <c r="H11" s="19"/>
      <c r="I11" s="19"/>
      <c r="J11" s="19"/>
      <c r="K11" s="20"/>
      <c r="L11" s="20"/>
      <c r="M11" s="20"/>
      <c r="N11" s="28"/>
    </row>
    <row r="12" spans="1:14" ht="15.75">
      <c r="A12" s="43"/>
      <c r="B12" s="28"/>
      <c r="C12" s="29"/>
      <c r="D12" s="30"/>
      <c r="E12" s="18" t="s">
        <v>9</v>
      </c>
      <c r="F12" s="19">
        <f>SUM(G12:M12)</f>
        <v>0</v>
      </c>
      <c r="G12" s="19"/>
      <c r="H12" s="19"/>
      <c r="I12" s="19"/>
      <c r="J12" s="19"/>
      <c r="K12" s="20"/>
      <c r="L12" s="20"/>
      <c r="M12" s="20"/>
      <c r="N12" s="28"/>
    </row>
    <row r="13" spans="1:14" ht="15.75">
      <c r="A13" s="43"/>
      <c r="B13" s="28"/>
      <c r="C13" s="29"/>
      <c r="D13" s="30"/>
      <c r="E13" s="18" t="s">
        <v>6</v>
      </c>
      <c r="F13" s="19">
        <f>SUM(G13:M13)</f>
        <v>10971.3</v>
      </c>
      <c r="G13" s="19">
        <v>100</v>
      </c>
      <c r="H13" s="19">
        <f>1005.3+1736.72</f>
        <v>2742.02</v>
      </c>
      <c r="I13" s="19">
        <f>500+2501.52</f>
        <v>3001.52</v>
      </c>
      <c r="J13" s="19">
        <f>3487.76</f>
        <v>3487.76</v>
      </c>
      <c r="K13" s="19">
        <f>50+1540</f>
        <v>1590</v>
      </c>
      <c r="L13" s="19"/>
      <c r="M13" s="19">
        <v>50</v>
      </c>
      <c r="N13" s="28"/>
    </row>
    <row r="14" spans="1:14" ht="15.75">
      <c r="A14" s="43"/>
      <c r="B14" s="28"/>
      <c r="C14" s="29"/>
      <c r="D14" s="30"/>
      <c r="E14" s="18" t="s">
        <v>10</v>
      </c>
      <c r="F14" s="19">
        <f>SUM(G14:M14)</f>
        <v>0</v>
      </c>
      <c r="G14" s="19"/>
      <c r="H14" s="19"/>
      <c r="I14" s="19"/>
      <c r="J14" s="19"/>
      <c r="K14" s="20"/>
      <c r="L14" s="20"/>
      <c r="M14" s="20"/>
      <c r="N14" s="28"/>
    </row>
    <row r="15" spans="1:14" ht="15.75">
      <c r="A15" s="43"/>
      <c r="B15" s="28"/>
      <c r="C15" s="29"/>
      <c r="D15" s="30"/>
      <c r="E15" s="18" t="s">
        <v>13</v>
      </c>
      <c r="F15" s="19">
        <f>SUM(G15:M15)</f>
        <v>0</v>
      </c>
      <c r="G15" s="19"/>
      <c r="H15" s="19"/>
      <c r="I15" s="19"/>
      <c r="J15" s="19"/>
      <c r="K15" s="20"/>
      <c r="L15" s="20"/>
      <c r="M15" s="20"/>
      <c r="N15" s="28"/>
    </row>
    <row r="16" spans="1:14" ht="15.75" customHeight="1">
      <c r="A16" s="43">
        <v>4</v>
      </c>
      <c r="B16" s="28" t="s">
        <v>194</v>
      </c>
      <c r="C16" s="29" t="s">
        <v>27</v>
      </c>
      <c r="D16" s="30" t="s">
        <v>179</v>
      </c>
      <c r="E16" s="18"/>
      <c r="F16" s="19"/>
      <c r="G16" s="19"/>
      <c r="H16" s="19"/>
      <c r="I16" s="19"/>
      <c r="J16" s="19"/>
      <c r="K16" s="20"/>
      <c r="L16" s="20"/>
      <c r="M16" s="20"/>
      <c r="N16" s="28" t="s">
        <v>168</v>
      </c>
    </row>
    <row r="17" spans="1:14" ht="15.75">
      <c r="A17" s="43"/>
      <c r="B17" s="28"/>
      <c r="C17" s="29"/>
      <c r="D17" s="30"/>
      <c r="E17" s="18" t="s">
        <v>7</v>
      </c>
      <c r="F17" s="19">
        <f>SUM(G17:M17)</f>
        <v>3070</v>
      </c>
      <c r="G17" s="19">
        <f aca="true" t="shared" si="1" ref="G17:M17">SUM(G19:G22)</f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1500</v>
      </c>
      <c r="L17" s="19">
        <f t="shared" si="1"/>
        <v>0</v>
      </c>
      <c r="M17" s="19">
        <f t="shared" si="1"/>
        <v>1570</v>
      </c>
      <c r="N17" s="28"/>
    </row>
    <row r="18" spans="1:14" ht="15.75">
      <c r="A18" s="43"/>
      <c r="B18" s="28"/>
      <c r="C18" s="29"/>
      <c r="D18" s="30"/>
      <c r="E18" s="18" t="s">
        <v>5</v>
      </c>
      <c r="F18" s="19"/>
      <c r="G18" s="19"/>
      <c r="H18" s="19"/>
      <c r="I18" s="19"/>
      <c r="J18" s="19"/>
      <c r="K18" s="20"/>
      <c r="L18" s="20"/>
      <c r="M18" s="20"/>
      <c r="N18" s="28"/>
    </row>
    <row r="19" spans="1:14" ht="15.75">
      <c r="A19" s="43"/>
      <c r="B19" s="28"/>
      <c r="C19" s="29"/>
      <c r="D19" s="30"/>
      <c r="E19" s="18" t="s">
        <v>9</v>
      </c>
      <c r="F19" s="19">
        <f>SUM(G19:M19)</f>
        <v>3070</v>
      </c>
      <c r="G19" s="21"/>
      <c r="H19" s="21"/>
      <c r="I19" s="19"/>
      <c r="J19" s="19"/>
      <c r="K19" s="19">
        <v>1500</v>
      </c>
      <c r="L19" s="26"/>
      <c r="M19" s="19">
        <v>1570</v>
      </c>
      <c r="N19" s="28"/>
    </row>
    <row r="20" spans="1:14" ht="15.75">
      <c r="A20" s="43"/>
      <c r="B20" s="28"/>
      <c r="C20" s="29"/>
      <c r="D20" s="30"/>
      <c r="E20" s="18" t="s">
        <v>6</v>
      </c>
      <c r="F20" s="19">
        <f>SUM(G20:M20)</f>
        <v>0</v>
      </c>
      <c r="G20" s="21"/>
      <c r="H20" s="21"/>
      <c r="I20" s="19"/>
      <c r="J20" s="19"/>
      <c r="K20" s="19"/>
      <c r="L20" s="19"/>
      <c r="M20" s="19"/>
      <c r="N20" s="28"/>
    </row>
    <row r="21" spans="1:14" ht="15.75">
      <c r="A21" s="43"/>
      <c r="B21" s="28"/>
      <c r="C21" s="29"/>
      <c r="D21" s="30"/>
      <c r="E21" s="18" t="s">
        <v>10</v>
      </c>
      <c r="F21" s="19">
        <f>SUM(G21:M21)</f>
        <v>0</v>
      </c>
      <c r="G21" s="21"/>
      <c r="H21" s="21"/>
      <c r="I21" s="19"/>
      <c r="J21" s="19"/>
      <c r="K21" s="19"/>
      <c r="L21" s="19"/>
      <c r="M21" s="19"/>
      <c r="N21" s="28"/>
    </row>
    <row r="22" spans="1:14" ht="66.75" customHeight="1">
      <c r="A22" s="43"/>
      <c r="B22" s="28"/>
      <c r="C22" s="29"/>
      <c r="D22" s="30"/>
      <c r="E22" s="18" t="s">
        <v>13</v>
      </c>
      <c r="F22" s="19">
        <f>SUM(G22:M22)</f>
        <v>0</v>
      </c>
      <c r="G22" s="19"/>
      <c r="H22" s="19"/>
      <c r="I22" s="19"/>
      <c r="J22" s="19"/>
      <c r="K22" s="20"/>
      <c r="L22" s="19"/>
      <c r="M22" s="19"/>
      <c r="N22" s="28"/>
    </row>
    <row r="23" spans="1:14" ht="15.75">
      <c r="A23" s="43">
        <v>6</v>
      </c>
      <c r="B23" s="28" t="s">
        <v>193</v>
      </c>
      <c r="C23" s="29" t="s">
        <v>28</v>
      </c>
      <c r="D23" s="30" t="s">
        <v>180</v>
      </c>
      <c r="E23" s="18"/>
      <c r="F23" s="21"/>
      <c r="G23" s="21"/>
      <c r="H23" s="21"/>
      <c r="I23" s="21"/>
      <c r="J23" s="21"/>
      <c r="K23" s="21"/>
      <c r="L23" s="21"/>
      <c r="M23" s="21"/>
      <c r="N23" s="28" t="s">
        <v>146</v>
      </c>
    </row>
    <row r="24" spans="1:14" ht="15.75">
      <c r="A24" s="43"/>
      <c r="B24" s="28"/>
      <c r="C24" s="29"/>
      <c r="D24" s="30"/>
      <c r="E24" s="18" t="s">
        <v>7</v>
      </c>
      <c r="F24" s="19">
        <f>SUM(G24:M24)</f>
        <v>2050</v>
      </c>
      <c r="G24" s="19">
        <f>SUM(G26:G29)</f>
        <v>0</v>
      </c>
      <c r="H24" s="19">
        <f aca="true" t="shared" si="2" ref="H24:M24">SUM(H26:H29)</f>
        <v>0</v>
      </c>
      <c r="I24" s="19">
        <f t="shared" si="2"/>
        <v>0</v>
      </c>
      <c r="J24" s="19">
        <f t="shared" si="2"/>
        <v>0</v>
      </c>
      <c r="K24" s="19">
        <f t="shared" si="2"/>
        <v>1050</v>
      </c>
      <c r="L24" s="19">
        <f t="shared" si="2"/>
        <v>0</v>
      </c>
      <c r="M24" s="19">
        <f t="shared" si="2"/>
        <v>1000</v>
      </c>
      <c r="N24" s="28"/>
    </row>
    <row r="25" spans="1:14" ht="15.75">
      <c r="A25" s="43"/>
      <c r="B25" s="28"/>
      <c r="C25" s="29"/>
      <c r="D25" s="30"/>
      <c r="E25" s="18" t="s">
        <v>5</v>
      </c>
      <c r="F25" s="19"/>
      <c r="G25" s="19"/>
      <c r="H25" s="19"/>
      <c r="I25" s="19"/>
      <c r="J25" s="19"/>
      <c r="K25" s="19"/>
      <c r="L25" s="19"/>
      <c r="M25" s="19"/>
      <c r="N25" s="28"/>
    </row>
    <row r="26" spans="1:14" ht="15.75">
      <c r="A26" s="43"/>
      <c r="B26" s="28"/>
      <c r="C26" s="29"/>
      <c r="D26" s="30"/>
      <c r="E26" s="18" t="s">
        <v>9</v>
      </c>
      <c r="F26" s="19">
        <f>SUM(G26:M26)</f>
        <v>2000</v>
      </c>
      <c r="G26" s="19"/>
      <c r="H26" s="19"/>
      <c r="I26" s="19"/>
      <c r="J26" s="19"/>
      <c r="K26" s="19">
        <v>1000</v>
      </c>
      <c r="L26" s="26"/>
      <c r="M26" s="19">
        <v>1000</v>
      </c>
      <c r="N26" s="28"/>
    </row>
    <row r="27" spans="1:14" ht="15.75">
      <c r="A27" s="43"/>
      <c r="B27" s="28"/>
      <c r="C27" s="29"/>
      <c r="D27" s="30"/>
      <c r="E27" s="18" t="s">
        <v>6</v>
      </c>
      <c r="F27" s="19">
        <f>SUM(G27:M27)</f>
        <v>0</v>
      </c>
      <c r="G27" s="19"/>
      <c r="H27" s="19"/>
      <c r="I27" s="19"/>
      <c r="J27" s="19"/>
      <c r="K27" s="19"/>
      <c r="L27" s="19"/>
      <c r="M27" s="19"/>
      <c r="N27" s="28"/>
    </row>
    <row r="28" spans="1:14" ht="15.75">
      <c r="A28" s="43"/>
      <c r="B28" s="28"/>
      <c r="C28" s="29"/>
      <c r="D28" s="30"/>
      <c r="E28" s="18" t="s">
        <v>10</v>
      </c>
      <c r="F28" s="19">
        <f>SUM(G28:M28)</f>
        <v>50</v>
      </c>
      <c r="G28" s="19"/>
      <c r="H28" s="19"/>
      <c r="I28" s="19"/>
      <c r="J28" s="19"/>
      <c r="K28" s="19">
        <v>50</v>
      </c>
      <c r="L28" s="26"/>
      <c r="M28" s="19"/>
      <c r="N28" s="28"/>
    </row>
    <row r="29" spans="1:14" ht="36" customHeight="1">
      <c r="A29" s="43"/>
      <c r="B29" s="28"/>
      <c r="C29" s="29"/>
      <c r="D29" s="30"/>
      <c r="E29" s="18" t="s">
        <v>13</v>
      </c>
      <c r="F29" s="19">
        <f>SUM(G29:M29)</f>
        <v>0</v>
      </c>
      <c r="G29" s="19"/>
      <c r="H29" s="19"/>
      <c r="I29" s="19"/>
      <c r="J29" s="19"/>
      <c r="K29" s="20"/>
      <c r="L29" s="20"/>
      <c r="M29" s="20"/>
      <c r="N29" s="28"/>
    </row>
    <row r="30" spans="1:14" ht="15.75" customHeight="1">
      <c r="A30" s="44" t="s">
        <v>29</v>
      </c>
      <c r="B30" s="28" t="s">
        <v>30</v>
      </c>
      <c r="C30" s="29" t="s">
        <v>28</v>
      </c>
      <c r="D30" s="30" t="s">
        <v>122</v>
      </c>
      <c r="E30" s="18"/>
      <c r="F30" s="21"/>
      <c r="G30" s="21"/>
      <c r="H30" s="21"/>
      <c r="I30" s="21"/>
      <c r="J30" s="21"/>
      <c r="K30" s="21"/>
      <c r="L30" s="21"/>
      <c r="M30" s="21"/>
      <c r="N30" s="28" t="s">
        <v>195</v>
      </c>
    </row>
    <row r="31" spans="1:14" ht="15.75">
      <c r="A31" s="44"/>
      <c r="B31" s="28"/>
      <c r="C31" s="29"/>
      <c r="D31" s="30"/>
      <c r="E31" s="18" t="s">
        <v>7</v>
      </c>
      <c r="F31" s="19">
        <f>SUM(G31:M31)</f>
        <v>696.53</v>
      </c>
      <c r="G31" s="19">
        <f>SUM(G33:G36)</f>
        <v>0</v>
      </c>
      <c r="H31" s="19">
        <f aca="true" t="shared" si="3" ref="H31:M31">SUM(H33:H36)</f>
        <v>0</v>
      </c>
      <c r="I31" s="19">
        <f t="shared" si="3"/>
        <v>0</v>
      </c>
      <c r="J31" s="19">
        <f t="shared" si="3"/>
        <v>0</v>
      </c>
      <c r="K31" s="19">
        <f t="shared" si="3"/>
        <v>293.53</v>
      </c>
      <c r="L31" s="19">
        <f t="shared" si="3"/>
        <v>403</v>
      </c>
      <c r="M31" s="19">
        <f t="shared" si="3"/>
        <v>0</v>
      </c>
      <c r="N31" s="28"/>
    </row>
    <row r="32" spans="1:14" ht="15.75">
      <c r="A32" s="44"/>
      <c r="B32" s="28"/>
      <c r="C32" s="29"/>
      <c r="D32" s="30"/>
      <c r="E32" s="18" t="s">
        <v>5</v>
      </c>
      <c r="F32" s="19"/>
      <c r="G32" s="19"/>
      <c r="H32" s="19"/>
      <c r="I32" s="19"/>
      <c r="J32" s="19"/>
      <c r="K32" s="19"/>
      <c r="L32" s="19"/>
      <c r="M32" s="19"/>
      <c r="N32" s="28"/>
    </row>
    <row r="33" spans="1:14" ht="15.75">
      <c r="A33" s="44"/>
      <c r="B33" s="28"/>
      <c r="C33" s="29"/>
      <c r="D33" s="30"/>
      <c r="E33" s="18" t="s">
        <v>9</v>
      </c>
      <c r="F33" s="19">
        <f>SUM(G33:M33)</f>
        <v>0</v>
      </c>
      <c r="G33" s="19"/>
      <c r="H33" s="19"/>
      <c r="I33" s="19"/>
      <c r="J33" s="19"/>
      <c r="K33" s="19"/>
      <c r="L33" s="19"/>
      <c r="M33" s="19"/>
      <c r="N33" s="28"/>
    </row>
    <row r="34" spans="1:14" ht="15.75">
      <c r="A34" s="44"/>
      <c r="B34" s="28"/>
      <c r="C34" s="29"/>
      <c r="D34" s="30"/>
      <c r="E34" s="18" t="s">
        <v>6</v>
      </c>
      <c r="F34" s="19">
        <f>SUM(G34:M34)</f>
        <v>696.53</v>
      </c>
      <c r="G34" s="19"/>
      <c r="H34" s="19"/>
      <c r="I34" s="19"/>
      <c r="J34" s="19"/>
      <c r="K34" s="19">
        <v>293.53</v>
      </c>
      <c r="L34" s="19">
        <v>403</v>
      </c>
      <c r="M34" s="19"/>
      <c r="N34" s="28"/>
    </row>
    <row r="35" spans="1:14" ht="15.75">
      <c r="A35" s="44"/>
      <c r="B35" s="28"/>
      <c r="C35" s="29"/>
      <c r="D35" s="30"/>
      <c r="E35" s="18" t="s">
        <v>10</v>
      </c>
      <c r="F35" s="19">
        <f>SUM(G35:M35)</f>
        <v>0</v>
      </c>
      <c r="G35" s="19"/>
      <c r="H35" s="19"/>
      <c r="I35" s="19"/>
      <c r="J35" s="19"/>
      <c r="K35" s="19"/>
      <c r="L35" s="19"/>
      <c r="M35" s="19"/>
      <c r="N35" s="28"/>
    </row>
    <row r="36" spans="1:14" ht="15.75">
      <c r="A36" s="44"/>
      <c r="B36" s="28"/>
      <c r="C36" s="29"/>
      <c r="D36" s="30"/>
      <c r="E36" s="18" t="s">
        <v>13</v>
      </c>
      <c r="F36" s="19">
        <f>SUM(G36:M36)</f>
        <v>0</v>
      </c>
      <c r="G36" s="19"/>
      <c r="H36" s="19"/>
      <c r="I36" s="19"/>
      <c r="J36" s="19"/>
      <c r="K36" s="20"/>
      <c r="L36" s="20"/>
      <c r="M36" s="20"/>
      <c r="N36" s="28"/>
    </row>
    <row r="37" spans="1:14" ht="16.5" customHeight="1">
      <c r="A37" s="44" t="s">
        <v>31</v>
      </c>
      <c r="B37" s="28" t="s">
        <v>192</v>
      </c>
      <c r="C37" s="29" t="s">
        <v>32</v>
      </c>
      <c r="D37" s="30" t="s">
        <v>123</v>
      </c>
      <c r="E37" s="18"/>
      <c r="F37" s="19"/>
      <c r="G37" s="19"/>
      <c r="H37" s="19"/>
      <c r="I37" s="19"/>
      <c r="J37" s="19"/>
      <c r="K37" s="20"/>
      <c r="L37" s="20"/>
      <c r="M37" s="20"/>
      <c r="N37" s="28" t="s">
        <v>165</v>
      </c>
    </row>
    <row r="38" spans="1:14" ht="15.75">
      <c r="A38" s="44"/>
      <c r="B38" s="28"/>
      <c r="C38" s="29"/>
      <c r="D38" s="30"/>
      <c r="E38" s="18" t="s">
        <v>7</v>
      </c>
      <c r="F38" s="19">
        <f>SUM(G38:M38)</f>
        <v>3000</v>
      </c>
      <c r="G38" s="19">
        <f>SUM(G40:G43)</f>
        <v>0</v>
      </c>
      <c r="H38" s="19">
        <f aca="true" t="shared" si="4" ref="H38:M38">SUM(H40:H43)</f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  <c r="L38" s="19">
        <f t="shared" si="4"/>
        <v>3000</v>
      </c>
      <c r="M38" s="19">
        <f t="shared" si="4"/>
        <v>0</v>
      </c>
      <c r="N38" s="28"/>
    </row>
    <row r="39" spans="1:14" ht="15.75">
      <c r="A39" s="44"/>
      <c r="B39" s="28"/>
      <c r="C39" s="29"/>
      <c r="D39" s="30"/>
      <c r="E39" s="18" t="s">
        <v>5</v>
      </c>
      <c r="F39" s="19"/>
      <c r="G39" s="19"/>
      <c r="H39" s="19"/>
      <c r="I39" s="19"/>
      <c r="J39" s="19"/>
      <c r="K39" s="20"/>
      <c r="L39" s="20"/>
      <c r="M39" s="20"/>
      <c r="N39" s="28"/>
    </row>
    <row r="40" spans="1:14" ht="15.75">
      <c r="A40" s="44"/>
      <c r="B40" s="28"/>
      <c r="C40" s="29"/>
      <c r="D40" s="30"/>
      <c r="E40" s="18" t="s">
        <v>9</v>
      </c>
      <c r="F40" s="19">
        <f>SUM(G40:M40)</f>
        <v>0</v>
      </c>
      <c r="G40" s="19"/>
      <c r="H40" s="19"/>
      <c r="I40" s="19"/>
      <c r="J40" s="19"/>
      <c r="K40" s="20"/>
      <c r="L40" s="20"/>
      <c r="M40" s="20"/>
      <c r="N40" s="28"/>
    </row>
    <row r="41" spans="1:14" ht="15.75">
      <c r="A41" s="44"/>
      <c r="B41" s="28"/>
      <c r="C41" s="29"/>
      <c r="D41" s="30"/>
      <c r="E41" s="18" t="s">
        <v>6</v>
      </c>
      <c r="F41" s="19">
        <f>SUM(G41:M41)</f>
        <v>3000</v>
      </c>
      <c r="G41" s="21"/>
      <c r="H41" s="19"/>
      <c r="I41" s="19"/>
      <c r="J41" s="19"/>
      <c r="K41" s="20"/>
      <c r="L41" s="19">
        <v>3000</v>
      </c>
      <c r="M41" s="20"/>
      <c r="N41" s="28"/>
    </row>
    <row r="42" spans="1:14" ht="15.75">
      <c r="A42" s="44"/>
      <c r="B42" s="28"/>
      <c r="C42" s="29"/>
      <c r="D42" s="30"/>
      <c r="E42" s="18" t="s">
        <v>10</v>
      </c>
      <c r="F42" s="19">
        <f>SUM(G42:M42)</f>
        <v>0</v>
      </c>
      <c r="G42" s="19"/>
      <c r="H42" s="19"/>
      <c r="I42" s="19"/>
      <c r="J42" s="19"/>
      <c r="K42" s="20"/>
      <c r="L42" s="20"/>
      <c r="M42" s="20"/>
      <c r="N42" s="28"/>
    </row>
    <row r="43" spans="1:14" ht="50.25" customHeight="1">
      <c r="A43" s="44"/>
      <c r="B43" s="28"/>
      <c r="C43" s="29"/>
      <c r="D43" s="30"/>
      <c r="E43" s="18" t="s">
        <v>13</v>
      </c>
      <c r="F43" s="19">
        <f>SUM(G43:M43)</f>
        <v>0</v>
      </c>
      <c r="G43" s="19"/>
      <c r="H43" s="19"/>
      <c r="I43" s="19"/>
      <c r="J43" s="19"/>
      <c r="K43" s="20"/>
      <c r="L43" s="20"/>
      <c r="M43" s="20"/>
      <c r="N43" s="28"/>
    </row>
    <row r="44" spans="1:14" ht="15.75" customHeight="1">
      <c r="A44" s="43">
        <v>8</v>
      </c>
      <c r="B44" s="28" t="s">
        <v>33</v>
      </c>
      <c r="C44" s="29" t="s">
        <v>34</v>
      </c>
      <c r="D44" s="30" t="s">
        <v>181</v>
      </c>
      <c r="E44" s="18"/>
      <c r="F44" s="22"/>
      <c r="G44" s="22"/>
      <c r="H44" s="22"/>
      <c r="I44" s="22"/>
      <c r="J44" s="22"/>
      <c r="K44" s="21"/>
      <c r="L44" s="21"/>
      <c r="M44" s="21"/>
      <c r="N44" s="56" t="s">
        <v>146</v>
      </c>
    </row>
    <row r="45" spans="1:14" ht="15.75">
      <c r="A45" s="43"/>
      <c r="B45" s="28"/>
      <c r="C45" s="29"/>
      <c r="D45" s="30"/>
      <c r="E45" s="18" t="s">
        <v>7</v>
      </c>
      <c r="F45" s="19">
        <f>SUM(G45:M45)</f>
        <v>4800</v>
      </c>
      <c r="G45" s="19">
        <f>SUM(G47:G50)</f>
        <v>0</v>
      </c>
      <c r="H45" s="19">
        <f aca="true" t="shared" si="5" ref="H45:M45">SUM(H47:H50)</f>
        <v>0</v>
      </c>
      <c r="I45" s="19">
        <f t="shared" si="5"/>
        <v>0</v>
      </c>
      <c r="J45" s="19">
        <f t="shared" si="5"/>
        <v>0</v>
      </c>
      <c r="K45" s="19">
        <f t="shared" si="5"/>
        <v>3000</v>
      </c>
      <c r="L45" s="19">
        <f t="shared" si="5"/>
        <v>0</v>
      </c>
      <c r="M45" s="19">
        <f t="shared" si="5"/>
        <v>1800</v>
      </c>
      <c r="N45" s="57"/>
    </row>
    <row r="46" spans="1:14" ht="15.75">
      <c r="A46" s="43"/>
      <c r="B46" s="28"/>
      <c r="C46" s="29"/>
      <c r="D46" s="30"/>
      <c r="E46" s="18" t="s">
        <v>5</v>
      </c>
      <c r="F46" s="19"/>
      <c r="G46" s="19"/>
      <c r="H46" s="19"/>
      <c r="I46" s="19"/>
      <c r="J46" s="19"/>
      <c r="K46" s="20"/>
      <c r="L46" s="20"/>
      <c r="M46" s="20"/>
      <c r="N46" s="57"/>
    </row>
    <row r="47" spans="1:14" ht="15.75">
      <c r="A47" s="43"/>
      <c r="B47" s="28"/>
      <c r="C47" s="29"/>
      <c r="D47" s="30"/>
      <c r="E47" s="18" t="s">
        <v>9</v>
      </c>
      <c r="F47" s="19">
        <f>SUM(G47:M47)</f>
        <v>4800</v>
      </c>
      <c r="G47" s="19"/>
      <c r="H47" s="19"/>
      <c r="I47" s="19"/>
      <c r="J47" s="19"/>
      <c r="K47" s="19">
        <v>3000</v>
      </c>
      <c r="L47" s="26"/>
      <c r="M47" s="19">
        <v>1800</v>
      </c>
      <c r="N47" s="57"/>
    </row>
    <row r="48" spans="1:14" ht="15.75">
      <c r="A48" s="43"/>
      <c r="B48" s="28"/>
      <c r="C48" s="29"/>
      <c r="D48" s="30"/>
      <c r="E48" s="18" t="s">
        <v>6</v>
      </c>
      <c r="F48" s="19">
        <f>SUM(G48:M48)</f>
        <v>0</v>
      </c>
      <c r="G48" s="19"/>
      <c r="H48" s="19"/>
      <c r="I48" s="19"/>
      <c r="J48" s="19"/>
      <c r="K48" s="19"/>
      <c r="L48" s="19"/>
      <c r="M48" s="19"/>
      <c r="N48" s="57"/>
    </row>
    <row r="49" spans="1:14" ht="15.75">
      <c r="A49" s="43"/>
      <c r="B49" s="28"/>
      <c r="C49" s="29"/>
      <c r="D49" s="30"/>
      <c r="E49" s="18" t="s">
        <v>10</v>
      </c>
      <c r="F49" s="19">
        <f>SUM(G49:M49)</f>
        <v>0</v>
      </c>
      <c r="G49" s="19"/>
      <c r="H49" s="19"/>
      <c r="I49" s="19"/>
      <c r="J49" s="19"/>
      <c r="K49" s="19"/>
      <c r="L49" s="19"/>
      <c r="M49" s="19"/>
      <c r="N49" s="57"/>
    </row>
    <row r="50" spans="1:14" ht="37.5" customHeight="1">
      <c r="A50" s="43"/>
      <c r="B50" s="28"/>
      <c r="C50" s="29"/>
      <c r="D50" s="30"/>
      <c r="E50" s="18" t="s">
        <v>13</v>
      </c>
      <c r="F50" s="19">
        <f>SUM(G50:M50)</f>
        <v>0</v>
      </c>
      <c r="G50" s="19"/>
      <c r="H50" s="19"/>
      <c r="I50" s="19"/>
      <c r="J50" s="19"/>
      <c r="K50" s="19"/>
      <c r="L50" s="19"/>
      <c r="M50" s="19"/>
      <c r="N50" s="58"/>
    </row>
    <row r="51" spans="1:14" ht="15.75">
      <c r="A51" s="44" t="s">
        <v>35</v>
      </c>
      <c r="B51" s="28" t="s">
        <v>36</v>
      </c>
      <c r="C51" s="29" t="s">
        <v>37</v>
      </c>
      <c r="D51" s="30" t="s">
        <v>124</v>
      </c>
      <c r="E51" s="18"/>
      <c r="F51" s="22"/>
      <c r="G51" s="22"/>
      <c r="H51" s="22"/>
      <c r="I51" s="22"/>
      <c r="J51" s="22"/>
      <c r="K51" s="21"/>
      <c r="L51" s="21"/>
      <c r="M51" s="21"/>
      <c r="N51" s="56" t="s">
        <v>164</v>
      </c>
    </row>
    <row r="52" spans="1:14" ht="15.75">
      <c r="A52" s="44"/>
      <c r="B52" s="28"/>
      <c r="C52" s="29"/>
      <c r="D52" s="30"/>
      <c r="E52" s="18" t="s">
        <v>7</v>
      </c>
      <c r="F52" s="19">
        <f>SUM(G52:M52)</f>
        <v>4259</v>
      </c>
      <c r="G52" s="19">
        <f>SUM(G54:G57)</f>
        <v>0</v>
      </c>
      <c r="H52" s="19">
        <f aca="true" t="shared" si="6" ref="H52:M52">SUM(H54:H57)</f>
        <v>0</v>
      </c>
      <c r="I52" s="19">
        <f t="shared" si="6"/>
        <v>0</v>
      </c>
      <c r="J52" s="19">
        <f t="shared" si="6"/>
        <v>0</v>
      </c>
      <c r="K52" s="19">
        <f t="shared" si="6"/>
        <v>0</v>
      </c>
      <c r="L52" s="19">
        <f>SUM(L54:L57)</f>
        <v>4259</v>
      </c>
      <c r="M52" s="19">
        <f t="shared" si="6"/>
        <v>0</v>
      </c>
      <c r="N52" s="57"/>
    </row>
    <row r="53" spans="1:14" ht="15.75">
      <c r="A53" s="44"/>
      <c r="B53" s="28"/>
      <c r="C53" s="29"/>
      <c r="D53" s="30"/>
      <c r="E53" s="18" t="s">
        <v>5</v>
      </c>
      <c r="F53" s="19"/>
      <c r="G53" s="19"/>
      <c r="H53" s="19"/>
      <c r="I53" s="19"/>
      <c r="J53" s="19"/>
      <c r="K53" s="20"/>
      <c r="L53" s="20"/>
      <c r="M53" s="20"/>
      <c r="N53" s="57"/>
    </row>
    <row r="54" spans="1:14" ht="15.75">
      <c r="A54" s="44"/>
      <c r="B54" s="28"/>
      <c r="C54" s="29"/>
      <c r="D54" s="30"/>
      <c r="E54" s="18" t="s">
        <v>9</v>
      </c>
      <c r="F54" s="19">
        <f>SUM(G54:M54)</f>
        <v>0</v>
      </c>
      <c r="G54" s="19"/>
      <c r="H54" s="19"/>
      <c r="I54" s="19"/>
      <c r="J54" s="19"/>
      <c r="K54" s="19"/>
      <c r="L54" s="21"/>
      <c r="M54" s="19"/>
      <c r="N54" s="57"/>
    </row>
    <row r="55" spans="1:14" ht="15.75">
      <c r="A55" s="44"/>
      <c r="B55" s="28"/>
      <c r="C55" s="29"/>
      <c r="D55" s="30"/>
      <c r="E55" s="18" t="s">
        <v>6</v>
      </c>
      <c r="F55" s="19">
        <f>SUM(G55:M55)</f>
        <v>4259</v>
      </c>
      <c r="G55" s="19"/>
      <c r="H55" s="19"/>
      <c r="I55" s="19"/>
      <c r="J55" s="19"/>
      <c r="K55" s="19"/>
      <c r="L55" s="19">
        <v>4259</v>
      </c>
      <c r="M55" s="19"/>
      <c r="N55" s="57"/>
    </row>
    <row r="56" spans="1:14" ht="15.75">
      <c r="A56" s="44"/>
      <c r="B56" s="28"/>
      <c r="C56" s="29"/>
      <c r="D56" s="30"/>
      <c r="E56" s="18" t="s">
        <v>10</v>
      </c>
      <c r="F56" s="19">
        <f>SUM(G56:M56)</f>
        <v>0</v>
      </c>
      <c r="G56" s="19"/>
      <c r="H56" s="19"/>
      <c r="I56" s="19"/>
      <c r="J56" s="19"/>
      <c r="K56" s="19"/>
      <c r="L56" s="19"/>
      <c r="M56" s="19"/>
      <c r="N56" s="57"/>
    </row>
    <row r="57" spans="1:14" ht="33.75" customHeight="1">
      <c r="A57" s="44"/>
      <c r="B57" s="28"/>
      <c r="C57" s="29"/>
      <c r="D57" s="30"/>
      <c r="E57" s="18" t="s">
        <v>13</v>
      </c>
      <c r="F57" s="19">
        <f>SUM(G57:M57)</f>
        <v>0</v>
      </c>
      <c r="G57" s="19"/>
      <c r="H57" s="19"/>
      <c r="I57" s="19"/>
      <c r="J57" s="19"/>
      <c r="K57" s="19"/>
      <c r="L57" s="19"/>
      <c r="M57" s="19"/>
      <c r="N57" s="58"/>
    </row>
    <row r="58" spans="1:14" ht="15.75">
      <c r="A58" s="43">
        <v>10</v>
      </c>
      <c r="B58" s="28" t="s">
        <v>38</v>
      </c>
      <c r="C58" s="29" t="s">
        <v>22</v>
      </c>
      <c r="D58" s="30" t="s">
        <v>182</v>
      </c>
      <c r="E58" s="18"/>
      <c r="F58" s="22"/>
      <c r="G58" s="22"/>
      <c r="H58" s="22"/>
      <c r="I58" s="22"/>
      <c r="J58" s="22"/>
      <c r="K58" s="21"/>
      <c r="L58" s="21"/>
      <c r="M58" s="21"/>
      <c r="N58" s="28" t="s">
        <v>146</v>
      </c>
    </row>
    <row r="59" spans="1:14" ht="15.75">
      <c r="A59" s="43"/>
      <c r="B59" s="28"/>
      <c r="C59" s="29"/>
      <c r="D59" s="30"/>
      <c r="E59" s="18" t="s">
        <v>7</v>
      </c>
      <c r="F59" s="19">
        <f>SUM(G59:M59)</f>
        <v>0</v>
      </c>
      <c r="G59" s="19">
        <f>SUM(G61:G64)</f>
        <v>0</v>
      </c>
      <c r="H59" s="19">
        <f aca="true" t="shared" si="7" ref="H59:M59">SUM(H61:H64)</f>
        <v>0</v>
      </c>
      <c r="I59" s="19">
        <f t="shared" si="7"/>
        <v>0</v>
      </c>
      <c r="J59" s="19">
        <f t="shared" si="7"/>
        <v>0</v>
      </c>
      <c r="K59" s="19">
        <f t="shared" si="7"/>
        <v>0</v>
      </c>
      <c r="L59" s="19">
        <f t="shared" si="7"/>
        <v>0</v>
      </c>
      <c r="M59" s="19">
        <f t="shared" si="7"/>
        <v>0</v>
      </c>
      <c r="N59" s="28"/>
    </row>
    <row r="60" spans="1:14" ht="15.75">
      <c r="A60" s="43"/>
      <c r="B60" s="28"/>
      <c r="C60" s="29"/>
      <c r="D60" s="30"/>
      <c r="E60" s="18" t="s">
        <v>5</v>
      </c>
      <c r="F60" s="19"/>
      <c r="G60" s="19"/>
      <c r="H60" s="19"/>
      <c r="I60" s="19"/>
      <c r="J60" s="19"/>
      <c r="K60" s="20"/>
      <c r="L60" s="20"/>
      <c r="M60" s="20"/>
      <c r="N60" s="28"/>
    </row>
    <row r="61" spans="1:14" ht="15.75">
      <c r="A61" s="43"/>
      <c r="B61" s="28"/>
      <c r="C61" s="29"/>
      <c r="D61" s="30"/>
      <c r="E61" s="18" t="s">
        <v>9</v>
      </c>
      <c r="F61" s="19">
        <f>SUM(G61:M61)</f>
        <v>0</v>
      </c>
      <c r="G61" s="19"/>
      <c r="H61" s="19"/>
      <c r="I61" s="19"/>
      <c r="J61" s="19"/>
      <c r="K61" s="19"/>
      <c r="L61" s="26"/>
      <c r="M61" s="19"/>
      <c r="N61" s="28"/>
    </row>
    <row r="62" spans="1:14" ht="15.75">
      <c r="A62" s="43"/>
      <c r="B62" s="28"/>
      <c r="C62" s="29"/>
      <c r="D62" s="30"/>
      <c r="E62" s="18" t="s">
        <v>6</v>
      </c>
      <c r="F62" s="19">
        <f>SUM(G62:M62)</f>
        <v>0</v>
      </c>
      <c r="G62" s="19"/>
      <c r="H62" s="19"/>
      <c r="I62" s="19"/>
      <c r="J62" s="19"/>
      <c r="K62" s="19"/>
      <c r="L62" s="19"/>
      <c r="M62" s="19"/>
      <c r="N62" s="28"/>
    </row>
    <row r="63" spans="1:14" ht="15.75">
      <c r="A63" s="43"/>
      <c r="B63" s="28"/>
      <c r="C63" s="29"/>
      <c r="D63" s="30"/>
      <c r="E63" s="18" t="s">
        <v>10</v>
      </c>
      <c r="F63" s="19">
        <f>SUM(G63:M63)</f>
        <v>0</v>
      </c>
      <c r="G63" s="19"/>
      <c r="H63" s="19"/>
      <c r="I63" s="19"/>
      <c r="J63" s="19"/>
      <c r="K63" s="19"/>
      <c r="L63" s="19"/>
      <c r="M63" s="19"/>
      <c r="N63" s="28"/>
    </row>
    <row r="64" spans="1:14" ht="32.25" customHeight="1">
      <c r="A64" s="43"/>
      <c r="B64" s="28"/>
      <c r="C64" s="29"/>
      <c r="D64" s="30"/>
      <c r="E64" s="18" t="s">
        <v>13</v>
      </c>
      <c r="F64" s="19">
        <f>SUM(G64:M64)</f>
        <v>0</v>
      </c>
      <c r="G64" s="19"/>
      <c r="H64" s="19"/>
      <c r="I64" s="19"/>
      <c r="J64" s="19"/>
      <c r="K64" s="19"/>
      <c r="L64" s="19"/>
      <c r="M64" s="19"/>
      <c r="N64" s="28"/>
    </row>
    <row r="65" spans="1:14" ht="15.75" customHeight="1">
      <c r="A65" s="44" t="s">
        <v>20</v>
      </c>
      <c r="B65" s="28" t="s">
        <v>21</v>
      </c>
      <c r="C65" s="29" t="s">
        <v>19</v>
      </c>
      <c r="D65" s="30" t="s">
        <v>183</v>
      </c>
      <c r="E65" s="18"/>
      <c r="F65" s="22"/>
      <c r="G65" s="22"/>
      <c r="H65" s="22"/>
      <c r="I65" s="22"/>
      <c r="J65" s="22"/>
      <c r="K65" s="21"/>
      <c r="L65" s="21"/>
      <c r="M65" s="21"/>
      <c r="N65" s="28" t="s">
        <v>142</v>
      </c>
    </row>
    <row r="66" spans="1:14" ht="15.75">
      <c r="A66" s="44"/>
      <c r="B66" s="28"/>
      <c r="C66" s="29"/>
      <c r="D66" s="30"/>
      <c r="E66" s="18" t="s">
        <v>7</v>
      </c>
      <c r="F66" s="19">
        <f>SUM(G66:M66)</f>
        <v>5497.7</v>
      </c>
      <c r="G66" s="19">
        <f aca="true" t="shared" si="8" ref="G66:M66">SUM(G68:G71)</f>
        <v>0</v>
      </c>
      <c r="H66" s="19">
        <f t="shared" si="8"/>
        <v>0</v>
      </c>
      <c r="I66" s="19">
        <f t="shared" si="8"/>
        <v>0</v>
      </c>
      <c r="J66" s="19">
        <f t="shared" si="8"/>
        <v>0</v>
      </c>
      <c r="K66" s="19">
        <f t="shared" si="8"/>
        <v>2644.6</v>
      </c>
      <c r="L66" s="19">
        <f t="shared" si="8"/>
        <v>2853.1</v>
      </c>
      <c r="M66" s="19">
        <f t="shared" si="8"/>
        <v>0</v>
      </c>
      <c r="N66" s="28"/>
    </row>
    <row r="67" spans="1:14" ht="15.75">
      <c r="A67" s="44"/>
      <c r="B67" s="28"/>
      <c r="C67" s="29"/>
      <c r="D67" s="30"/>
      <c r="E67" s="18" t="s">
        <v>5</v>
      </c>
      <c r="F67" s="19"/>
      <c r="G67" s="19"/>
      <c r="H67" s="19"/>
      <c r="I67" s="19"/>
      <c r="J67" s="19"/>
      <c r="K67" s="20"/>
      <c r="L67" s="20"/>
      <c r="M67" s="20"/>
      <c r="N67" s="28"/>
    </row>
    <row r="68" spans="1:14" ht="15.75">
      <c r="A68" s="44"/>
      <c r="B68" s="28"/>
      <c r="C68" s="29"/>
      <c r="D68" s="30"/>
      <c r="E68" s="18" t="s">
        <v>9</v>
      </c>
      <c r="F68" s="19">
        <f>SUM(G68:M68)</f>
        <v>0</v>
      </c>
      <c r="G68" s="19"/>
      <c r="H68" s="19"/>
      <c r="I68" s="21"/>
      <c r="J68" s="19"/>
      <c r="K68" s="20"/>
      <c r="L68" s="20"/>
      <c r="M68" s="20"/>
      <c r="N68" s="28"/>
    </row>
    <row r="69" spans="1:14" ht="15.75">
      <c r="A69" s="44"/>
      <c r="B69" s="28"/>
      <c r="C69" s="29"/>
      <c r="D69" s="30"/>
      <c r="E69" s="18" t="s">
        <v>6</v>
      </c>
      <c r="F69" s="19">
        <f>SUM(G69:M69)</f>
        <v>5497.7</v>
      </c>
      <c r="G69" s="19"/>
      <c r="H69" s="19"/>
      <c r="I69" s="19"/>
      <c r="J69" s="19"/>
      <c r="K69" s="19">
        <v>2644.6</v>
      </c>
      <c r="L69" s="19">
        <v>2853.1</v>
      </c>
      <c r="M69" s="20"/>
      <c r="N69" s="28"/>
    </row>
    <row r="70" spans="1:14" ht="15.75">
      <c r="A70" s="44"/>
      <c r="B70" s="28"/>
      <c r="C70" s="29"/>
      <c r="D70" s="30"/>
      <c r="E70" s="18" t="s">
        <v>10</v>
      </c>
      <c r="F70" s="19">
        <f>SUM(G70:M70)</f>
        <v>0</v>
      </c>
      <c r="G70" s="19"/>
      <c r="H70" s="19"/>
      <c r="I70" s="19"/>
      <c r="J70" s="19"/>
      <c r="K70" s="20"/>
      <c r="L70" s="20"/>
      <c r="M70" s="20"/>
      <c r="N70" s="28"/>
    </row>
    <row r="71" spans="1:14" ht="15.75">
      <c r="A71" s="44"/>
      <c r="B71" s="28"/>
      <c r="C71" s="29"/>
      <c r="D71" s="30"/>
      <c r="E71" s="18" t="s">
        <v>13</v>
      </c>
      <c r="F71" s="19">
        <f>SUM(G71:M71)</f>
        <v>0</v>
      </c>
      <c r="G71" s="19"/>
      <c r="H71" s="19"/>
      <c r="I71" s="19"/>
      <c r="J71" s="19"/>
      <c r="K71" s="20"/>
      <c r="L71" s="20"/>
      <c r="M71" s="20"/>
      <c r="N71" s="28"/>
    </row>
    <row r="72" spans="1:14" ht="15.75" customHeight="1">
      <c r="A72" s="44" t="s">
        <v>39</v>
      </c>
      <c r="B72" s="28" t="s">
        <v>40</v>
      </c>
      <c r="C72" s="29" t="s">
        <v>41</v>
      </c>
      <c r="D72" s="30" t="s">
        <v>125</v>
      </c>
      <c r="E72" s="18"/>
      <c r="F72" s="22"/>
      <c r="G72" s="22"/>
      <c r="H72" s="22"/>
      <c r="I72" s="22"/>
      <c r="J72" s="22"/>
      <c r="K72" s="21"/>
      <c r="L72" s="21"/>
      <c r="M72" s="21"/>
      <c r="N72" s="28" t="s">
        <v>196</v>
      </c>
    </row>
    <row r="73" spans="1:14" ht="15.75">
      <c r="A73" s="44"/>
      <c r="B73" s="28"/>
      <c r="C73" s="29"/>
      <c r="D73" s="30"/>
      <c r="E73" s="18" t="s">
        <v>7</v>
      </c>
      <c r="F73" s="19">
        <f>SUM(G73:M73)</f>
        <v>1878.6399999999999</v>
      </c>
      <c r="G73" s="19">
        <f>SUM(G75:G78)</f>
        <v>0</v>
      </c>
      <c r="H73" s="19">
        <f aca="true" t="shared" si="9" ref="H73:M73">SUM(H75:H78)</f>
        <v>0</v>
      </c>
      <c r="I73" s="19">
        <f t="shared" si="9"/>
        <v>0</v>
      </c>
      <c r="J73" s="19">
        <f t="shared" si="9"/>
        <v>0</v>
      </c>
      <c r="K73" s="19">
        <f t="shared" si="9"/>
        <v>1709.07</v>
      </c>
      <c r="L73" s="19">
        <f t="shared" si="9"/>
        <v>169.57</v>
      </c>
      <c r="M73" s="19">
        <f t="shared" si="9"/>
        <v>0</v>
      </c>
      <c r="N73" s="28"/>
    </row>
    <row r="74" spans="1:14" ht="15.75">
      <c r="A74" s="44"/>
      <c r="B74" s="28"/>
      <c r="C74" s="29"/>
      <c r="D74" s="30"/>
      <c r="E74" s="18" t="s">
        <v>5</v>
      </c>
      <c r="F74" s="19"/>
      <c r="G74" s="19"/>
      <c r="H74" s="19"/>
      <c r="I74" s="19"/>
      <c r="J74" s="19"/>
      <c r="K74" s="20"/>
      <c r="L74" s="20"/>
      <c r="M74" s="20"/>
      <c r="N74" s="28"/>
    </row>
    <row r="75" spans="1:14" ht="15.75">
      <c r="A75" s="44"/>
      <c r="B75" s="28"/>
      <c r="C75" s="29"/>
      <c r="D75" s="30"/>
      <c r="E75" s="18" t="s">
        <v>9</v>
      </c>
      <c r="F75" s="19">
        <f>SUM(G75:M75)</f>
        <v>0</v>
      </c>
      <c r="G75" s="19"/>
      <c r="H75" s="19"/>
      <c r="I75" s="19"/>
      <c r="J75" s="19"/>
      <c r="K75" s="20"/>
      <c r="L75" s="20"/>
      <c r="M75" s="20"/>
      <c r="N75" s="28"/>
    </row>
    <row r="76" spans="1:14" ht="15.75">
      <c r="A76" s="44"/>
      <c r="B76" s="28"/>
      <c r="C76" s="29"/>
      <c r="D76" s="30"/>
      <c r="E76" s="18" t="s">
        <v>6</v>
      </c>
      <c r="F76" s="19">
        <f>SUM(G76:M76)</f>
        <v>1878.6399999999999</v>
      </c>
      <c r="G76" s="19"/>
      <c r="H76" s="19"/>
      <c r="I76" s="19"/>
      <c r="J76" s="19"/>
      <c r="K76" s="19">
        <v>1709.07</v>
      </c>
      <c r="L76" s="19">
        <v>169.57</v>
      </c>
      <c r="M76" s="20"/>
      <c r="N76" s="28"/>
    </row>
    <row r="77" spans="1:14" ht="15.75">
      <c r="A77" s="44"/>
      <c r="B77" s="28"/>
      <c r="C77" s="29"/>
      <c r="D77" s="30"/>
      <c r="E77" s="18" t="s">
        <v>10</v>
      </c>
      <c r="F77" s="19">
        <f>SUM(G77:M77)</f>
        <v>0</v>
      </c>
      <c r="G77" s="19"/>
      <c r="H77" s="19"/>
      <c r="I77" s="19"/>
      <c r="J77" s="19"/>
      <c r="K77" s="20"/>
      <c r="L77" s="20"/>
      <c r="M77" s="20"/>
      <c r="N77" s="28"/>
    </row>
    <row r="78" spans="1:14" ht="15.75">
      <c r="A78" s="44"/>
      <c r="B78" s="28"/>
      <c r="C78" s="29"/>
      <c r="D78" s="30"/>
      <c r="E78" s="18" t="s">
        <v>13</v>
      </c>
      <c r="F78" s="19">
        <f>SUM(G78:M78)</f>
        <v>0</v>
      </c>
      <c r="G78" s="19"/>
      <c r="H78" s="19"/>
      <c r="I78" s="19"/>
      <c r="J78" s="19"/>
      <c r="K78" s="20"/>
      <c r="L78" s="20"/>
      <c r="M78" s="20"/>
      <c r="N78" s="28"/>
    </row>
    <row r="79" spans="1:14" ht="15.75" customHeight="1">
      <c r="A79" s="43">
        <v>17</v>
      </c>
      <c r="B79" s="28" t="s">
        <v>42</v>
      </c>
      <c r="C79" s="29" t="s">
        <v>43</v>
      </c>
      <c r="D79" s="30" t="s">
        <v>184</v>
      </c>
      <c r="E79" s="18"/>
      <c r="F79" s="22"/>
      <c r="G79" s="22"/>
      <c r="H79" s="22"/>
      <c r="I79" s="22"/>
      <c r="J79" s="22"/>
      <c r="K79" s="21"/>
      <c r="L79" s="21"/>
      <c r="M79" s="21"/>
      <c r="N79" s="28" t="s">
        <v>168</v>
      </c>
    </row>
    <row r="80" spans="1:14" ht="15.75">
      <c r="A80" s="43"/>
      <c r="B80" s="28"/>
      <c r="C80" s="29"/>
      <c r="D80" s="30"/>
      <c r="E80" s="18" t="s">
        <v>7</v>
      </c>
      <c r="F80" s="19">
        <f>SUM(G80:M80)</f>
        <v>5500</v>
      </c>
      <c r="G80" s="19">
        <f>SUM(G82:G85)</f>
        <v>0</v>
      </c>
      <c r="H80" s="19">
        <f aca="true" t="shared" si="10" ref="H80:M80">SUM(H82:H85)</f>
        <v>0</v>
      </c>
      <c r="I80" s="19">
        <f t="shared" si="10"/>
        <v>0</v>
      </c>
      <c r="J80" s="19">
        <f t="shared" si="10"/>
        <v>500</v>
      </c>
      <c r="K80" s="19">
        <f t="shared" si="10"/>
        <v>2000</v>
      </c>
      <c r="L80" s="19">
        <f t="shared" si="10"/>
        <v>0</v>
      </c>
      <c r="M80" s="19">
        <f t="shared" si="10"/>
        <v>3000</v>
      </c>
      <c r="N80" s="28"/>
    </row>
    <row r="81" spans="1:14" ht="15.75">
      <c r="A81" s="43"/>
      <c r="B81" s="28"/>
      <c r="C81" s="29"/>
      <c r="D81" s="30"/>
      <c r="E81" s="18" t="s">
        <v>5</v>
      </c>
      <c r="F81" s="19"/>
      <c r="G81" s="19"/>
      <c r="H81" s="19"/>
      <c r="I81" s="19"/>
      <c r="J81" s="19"/>
      <c r="K81" s="19"/>
      <c r="L81" s="19"/>
      <c r="M81" s="19"/>
      <c r="N81" s="28"/>
    </row>
    <row r="82" spans="1:14" ht="15.75">
      <c r="A82" s="43"/>
      <c r="B82" s="28"/>
      <c r="C82" s="29"/>
      <c r="D82" s="30"/>
      <c r="E82" s="18" t="s">
        <v>9</v>
      </c>
      <c r="F82" s="19">
        <f>SUM(G82:M82)</f>
        <v>5500</v>
      </c>
      <c r="G82" s="19"/>
      <c r="H82" s="19"/>
      <c r="I82" s="19"/>
      <c r="J82" s="19">
        <v>500</v>
      </c>
      <c r="K82" s="19">
        <v>2000</v>
      </c>
      <c r="L82" s="26"/>
      <c r="M82" s="19">
        <v>3000</v>
      </c>
      <c r="N82" s="28"/>
    </row>
    <row r="83" spans="1:14" ht="15.75">
      <c r="A83" s="43"/>
      <c r="B83" s="28"/>
      <c r="C83" s="29"/>
      <c r="D83" s="30"/>
      <c r="E83" s="18" t="s">
        <v>6</v>
      </c>
      <c r="F83" s="19">
        <f>SUM(G83:M83)</f>
        <v>0</v>
      </c>
      <c r="G83" s="19"/>
      <c r="H83" s="19"/>
      <c r="I83" s="19"/>
      <c r="J83" s="19"/>
      <c r="K83" s="19"/>
      <c r="L83" s="19"/>
      <c r="M83" s="19"/>
      <c r="N83" s="28"/>
    </row>
    <row r="84" spans="1:14" ht="15.75">
      <c r="A84" s="43"/>
      <c r="B84" s="28"/>
      <c r="C84" s="29"/>
      <c r="D84" s="30"/>
      <c r="E84" s="18" t="s">
        <v>10</v>
      </c>
      <c r="F84" s="19">
        <f>SUM(G84:M84)</f>
        <v>0</v>
      </c>
      <c r="G84" s="19"/>
      <c r="H84" s="19"/>
      <c r="I84" s="19"/>
      <c r="J84" s="19"/>
      <c r="K84" s="19"/>
      <c r="L84" s="19"/>
      <c r="M84" s="19"/>
      <c r="N84" s="28"/>
    </row>
    <row r="85" spans="1:14" ht="67.5" customHeight="1">
      <c r="A85" s="43"/>
      <c r="B85" s="28"/>
      <c r="C85" s="29"/>
      <c r="D85" s="30"/>
      <c r="E85" s="18" t="s">
        <v>13</v>
      </c>
      <c r="F85" s="19">
        <f>SUM(G85:M85)</f>
        <v>0</v>
      </c>
      <c r="G85" s="19"/>
      <c r="H85" s="19"/>
      <c r="I85" s="19"/>
      <c r="J85" s="19"/>
      <c r="K85" s="19"/>
      <c r="L85" s="19"/>
      <c r="M85" s="19"/>
      <c r="N85" s="28"/>
    </row>
    <row r="86" spans="1:14" ht="15.75" customHeight="1">
      <c r="A86" s="43">
        <v>18</v>
      </c>
      <c r="B86" s="28" t="s">
        <v>44</v>
      </c>
      <c r="C86" s="29" t="s">
        <v>45</v>
      </c>
      <c r="D86" s="30" t="s">
        <v>126</v>
      </c>
      <c r="E86" s="18"/>
      <c r="F86" s="22"/>
      <c r="G86" s="22"/>
      <c r="H86" s="22"/>
      <c r="I86" s="22"/>
      <c r="J86" s="22"/>
      <c r="K86" s="21"/>
      <c r="L86" s="21"/>
      <c r="M86" s="21"/>
      <c r="N86" s="28" t="s">
        <v>161</v>
      </c>
    </row>
    <row r="87" spans="1:14" ht="15.75">
      <c r="A87" s="43"/>
      <c r="B87" s="28"/>
      <c r="C87" s="29"/>
      <c r="D87" s="30"/>
      <c r="E87" s="18" t="s">
        <v>7</v>
      </c>
      <c r="F87" s="19">
        <f>SUM(G87:M87)</f>
        <v>4363.3</v>
      </c>
      <c r="G87" s="19">
        <f>SUM(G89:G92)</f>
        <v>100</v>
      </c>
      <c r="H87" s="19">
        <f aca="true" t="shared" si="11" ref="H87:M87">SUM(H89:H92)</f>
        <v>1603.3</v>
      </c>
      <c r="I87" s="19">
        <f t="shared" si="11"/>
        <v>1000</v>
      </c>
      <c r="J87" s="19">
        <f t="shared" si="11"/>
        <v>0</v>
      </c>
      <c r="K87" s="19">
        <f t="shared" si="11"/>
        <v>0</v>
      </c>
      <c r="L87" s="19">
        <f t="shared" si="11"/>
        <v>1660</v>
      </c>
      <c r="M87" s="19">
        <f t="shared" si="11"/>
        <v>0</v>
      </c>
      <c r="N87" s="28"/>
    </row>
    <row r="88" spans="1:14" ht="15.75">
      <c r="A88" s="43"/>
      <c r="B88" s="28"/>
      <c r="C88" s="29"/>
      <c r="D88" s="30"/>
      <c r="E88" s="18" t="s">
        <v>5</v>
      </c>
      <c r="F88" s="19"/>
      <c r="G88" s="19"/>
      <c r="H88" s="19"/>
      <c r="I88" s="19"/>
      <c r="J88" s="19"/>
      <c r="K88" s="20"/>
      <c r="L88" s="20"/>
      <c r="M88" s="20"/>
      <c r="N88" s="28"/>
    </row>
    <row r="89" spans="1:14" ht="15.75">
      <c r="A89" s="43"/>
      <c r="B89" s="28"/>
      <c r="C89" s="29"/>
      <c r="D89" s="30"/>
      <c r="E89" s="18" t="s">
        <v>9</v>
      </c>
      <c r="F89" s="19">
        <f>SUM(G89:M89)</f>
        <v>2400</v>
      </c>
      <c r="G89" s="19"/>
      <c r="H89" s="19">
        <v>1400</v>
      </c>
      <c r="I89" s="19">
        <v>1000</v>
      </c>
      <c r="J89" s="19"/>
      <c r="K89" s="20"/>
      <c r="L89" s="20"/>
      <c r="M89" s="20"/>
      <c r="N89" s="28"/>
    </row>
    <row r="90" spans="1:14" ht="15.75">
      <c r="A90" s="43"/>
      <c r="B90" s="28"/>
      <c r="C90" s="29"/>
      <c r="D90" s="30"/>
      <c r="E90" s="18" t="s">
        <v>6</v>
      </c>
      <c r="F90" s="19">
        <f>SUM(G90:M90)</f>
        <v>1660</v>
      </c>
      <c r="G90" s="19"/>
      <c r="H90" s="19"/>
      <c r="I90" s="19"/>
      <c r="J90" s="19"/>
      <c r="K90" s="20"/>
      <c r="L90" s="19">
        <v>1660</v>
      </c>
      <c r="M90" s="20"/>
      <c r="N90" s="28"/>
    </row>
    <row r="91" spans="1:14" ht="15.75">
      <c r="A91" s="43"/>
      <c r="B91" s="28"/>
      <c r="C91" s="29"/>
      <c r="D91" s="30"/>
      <c r="E91" s="18" t="s">
        <v>10</v>
      </c>
      <c r="F91" s="19">
        <f>SUM(G91:M91)</f>
        <v>303.3</v>
      </c>
      <c r="G91" s="19">
        <v>100</v>
      </c>
      <c r="H91" s="19">
        <v>203.3</v>
      </c>
      <c r="I91" s="19"/>
      <c r="J91" s="19"/>
      <c r="K91" s="20"/>
      <c r="L91" s="20"/>
      <c r="M91" s="20"/>
      <c r="N91" s="28"/>
    </row>
    <row r="92" spans="1:14" ht="21.75" customHeight="1">
      <c r="A92" s="43"/>
      <c r="B92" s="28"/>
      <c r="C92" s="29"/>
      <c r="D92" s="30"/>
      <c r="E92" s="18" t="s">
        <v>13</v>
      </c>
      <c r="F92" s="19">
        <f>SUM(G92:M92)</f>
        <v>0</v>
      </c>
      <c r="G92" s="19"/>
      <c r="H92" s="19"/>
      <c r="I92" s="19"/>
      <c r="J92" s="19"/>
      <c r="K92" s="20"/>
      <c r="L92" s="20"/>
      <c r="M92" s="20"/>
      <c r="N92" s="28"/>
    </row>
    <row r="93" spans="1:14" ht="15.75" customHeight="1">
      <c r="A93" s="43">
        <v>19</v>
      </c>
      <c r="B93" s="28" t="s">
        <v>46</v>
      </c>
      <c r="C93" s="29" t="s">
        <v>47</v>
      </c>
      <c r="D93" s="30" t="s">
        <v>127</v>
      </c>
      <c r="E93" s="18"/>
      <c r="F93" s="22"/>
      <c r="G93" s="22"/>
      <c r="H93" s="22"/>
      <c r="I93" s="22"/>
      <c r="J93" s="22"/>
      <c r="K93" s="21"/>
      <c r="L93" s="21"/>
      <c r="M93" s="21"/>
      <c r="N93" s="28" t="s">
        <v>145</v>
      </c>
    </row>
    <row r="94" spans="1:14" ht="15.75">
      <c r="A94" s="43"/>
      <c r="B94" s="28"/>
      <c r="C94" s="29"/>
      <c r="D94" s="30"/>
      <c r="E94" s="18" t="s">
        <v>7</v>
      </c>
      <c r="F94" s="19">
        <f>SUM(G94:M94)</f>
        <v>16169.057</v>
      </c>
      <c r="G94" s="19">
        <f>SUM(G97:G99)</f>
        <v>600</v>
      </c>
      <c r="H94" s="19">
        <f aca="true" t="shared" si="12" ref="H94:M94">SUM(H97:H99)</f>
        <v>1437.3</v>
      </c>
      <c r="I94" s="19">
        <f>SUM(I97:I99)</f>
        <v>5517.857</v>
      </c>
      <c r="J94" s="19">
        <f t="shared" si="12"/>
        <v>4867.1</v>
      </c>
      <c r="K94" s="19">
        <f t="shared" si="12"/>
        <v>1973.4</v>
      </c>
      <c r="L94" s="19">
        <f t="shared" si="12"/>
        <v>1773.4</v>
      </c>
      <c r="M94" s="19">
        <f t="shared" si="12"/>
        <v>0</v>
      </c>
      <c r="N94" s="28"/>
    </row>
    <row r="95" spans="1:14" ht="15.75">
      <c r="A95" s="43"/>
      <c r="B95" s="28"/>
      <c r="C95" s="29"/>
      <c r="D95" s="30"/>
      <c r="E95" s="18" t="s">
        <v>5</v>
      </c>
      <c r="F95" s="19"/>
      <c r="G95" s="19"/>
      <c r="H95" s="19"/>
      <c r="I95" s="19"/>
      <c r="J95" s="19"/>
      <c r="K95" s="20"/>
      <c r="L95" s="20"/>
      <c r="M95" s="20"/>
      <c r="N95" s="28"/>
    </row>
    <row r="96" spans="1:14" ht="15.75">
      <c r="A96" s="43"/>
      <c r="B96" s="28"/>
      <c r="C96" s="29"/>
      <c r="D96" s="30"/>
      <c r="E96" s="18" t="s">
        <v>9</v>
      </c>
      <c r="F96" s="19">
        <f>SUM(G96:M96)</f>
        <v>0</v>
      </c>
      <c r="G96" s="19"/>
      <c r="H96" s="19"/>
      <c r="I96" s="19"/>
      <c r="J96" s="19"/>
      <c r="K96" s="20"/>
      <c r="L96" s="20"/>
      <c r="M96" s="20"/>
      <c r="N96" s="28"/>
    </row>
    <row r="97" spans="1:14" ht="15.75">
      <c r="A97" s="43"/>
      <c r="B97" s="28"/>
      <c r="C97" s="29"/>
      <c r="D97" s="30"/>
      <c r="E97" s="18" t="s">
        <v>48</v>
      </c>
      <c r="F97" s="19">
        <f>SUM(G97:M97)</f>
        <v>9501.957</v>
      </c>
      <c r="G97" s="19">
        <v>600</v>
      </c>
      <c r="H97" s="19">
        <v>1437.3</v>
      </c>
      <c r="I97" s="19">
        <f>1500+736.017-18.16</f>
        <v>2217.857</v>
      </c>
      <c r="J97" s="19">
        <v>1500</v>
      </c>
      <c r="K97" s="19">
        <v>1973.4</v>
      </c>
      <c r="L97" s="19">
        <v>1773.4</v>
      </c>
      <c r="M97" s="20"/>
      <c r="N97" s="28"/>
    </row>
    <row r="98" spans="1:14" ht="15.75">
      <c r="A98" s="43"/>
      <c r="B98" s="28"/>
      <c r="C98" s="29"/>
      <c r="D98" s="30"/>
      <c r="E98" s="18" t="s">
        <v>10</v>
      </c>
      <c r="F98" s="19">
        <f>SUM(G98:M98)</f>
        <v>0</v>
      </c>
      <c r="G98" s="19"/>
      <c r="H98" s="19"/>
      <c r="I98" s="19"/>
      <c r="J98" s="19"/>
      <c r="K98" s="20"/>
      <c r="L98" s="20"/>
      <c r="M98" s="20"/>
      <c r="N98" s="28"/>
    </row>
    <row r="99" spans="1:14" ht="15.75">
      <c r="A99" s="43"/>
      <c r="B99" s="28"/>
      <c r="C99" s="29"/>
      <c r="D99" s="30"/>
      <c r="E99" s="18" t="s">
        <v>49</v>
      </c>
      <c r="F99" s="19">
        <f>SUM(G99:M99)</f>
        <v>6667.1</v>
      </c>
      <c r="G99" s="19"/>
      <c r="H99" s="19"/>
      <c r="I99" s="19">
        <v>3300</v>
      </c>
      <c r="J99" s="19">
        <v>3367.1</v>
      </c>
      <c r="K99" s="20"/>
      <c r="L99" s="20"/>
      <c r="M99" s="20"/>
      <c r="N99" s="28"/>
    </row>
    <row r="100" spans="1:14" ht="15.75" customHeight="1">
      <c r="A100" s="43">
        <v>20</v>
      </c>
      <c r="B100" s="28" t="s">
        <v>50</v>
      </c>
      <c r="C100" s="29" t="s">
        <v>51</v>
      </c>
      <c r="D100" s="30" t="s">
        <v>185</v>
      </c>
      <c r="E100" s="18"/>
      <c r="F100" s="22"/>
      <c r="G100" s="22"/>
      <c r="H100" s="22"/>
      <c r="I100" s="22"/>
      <c r="J100" s="22"/>
      <c r="K100" s="21"/>
      <c r="L100" s="21"/>
      <c r="M100" s="21"/>
      <c r="N100" s="28" t="s">
        <v>146</v>
      </c>
    </row>
    <row r="101" spans="1:14" ht="15.75">
      <c r="A101" s="43"/>
      <c r="B101" s="45"/>
      <c r="C101" s="29"/>
      <c r="D101" s="30"/>
      <c r="E101" s="18" t="s">
        <v>7</v>
      </c>
      <c r="F101" s="19">
        <f>SUM(G101:M101)</f>
        <v>23463</v>
      </c>
      <c r="G101" s="19">
        <f>SUM(G103:G106)</f>
        <v>0</v>
      </c>
      <c r="H101" s="19">
        <f aca="true" t="shared" si="13" ref="H101:M101">SUM(H103:H106)</f>
        <v>0</v>
      </c>
      <c r="I101" s="19">
        <f t="shared" si="13"/>
        <v>0</v>
      </c>
      <c r="J101" s="19">
        <f t="shared" si="13"/>
        <v>21463</v>
      </c>
      <c r="K101" s="19">
        <f t="shared" si="13"/>
        <v>0</v>
      </c>
      <c r="L101" s="19">
        <f t="shared" si="13"/>
        <v>0</v>
      </c>
      <c r="M101" s="19">
        <f t="shared" si="13"/>
        <v>2000</v>
      </c>
      <c r="N101" s="28"/>
    </row>
    <row r="102" spans="1:14" ht="15.75">
      <c r="A102" s="43"/>
      <c r="B102" s="45"/>
      <c r="C102" s="29"/>
      <c r="D102" s="30"/>
      <c r="E102" s="18" t="s">
        <v>5</v>
      </c>
      <c r="F102" s="19"/>
      <c r="G102" s="19"/>
      <c r="H102" s="19"/>
      <c r="I102" s="19"/>
      <c r="J102" s="19"/>
      <c r="K102" s="20"/>
      <c r="L102" s="20"/>
      <c r="M102" s="20"/>
      <c r="N102" s="28"/>
    </row>
    <row r="103" spans="1:14" ht="15.75">
      <c r="A103" s="43"/>
      <c r="B103" s="45"/>
      <c r="C103" s="29"/>
      <c r="D103" s="30"/>
      <c r="E103" s="18" t="s">
        <v>9</v>
      </c>
      <c r="F103" s="19">
        <f>SUM(G103:M103)</f>
        <v>21293</v>
      </c>
      <c r="G103" s="19"/>
      <c r="H103" s="19"/>
      <c r="I103" s="19"/>
      <c r="J103" s="19">
        <v>20293</v>
      </c>
      <c r="K103" s="19"/>
      <c r="L103" s="26"/>
      <c r="M103" s="19">
        <v>1000</v>
      </c>
      <c r="N103" s="28"/>
    </row>
    <row r="104" spans="1:14" ht="15.75">
      <c r="A104" s="43"/>
      <c r="B104" s="45"/>
      <c r="C104" s="29"/>
      <c r="D104" s="30"/>
      <c r="E104" s="18" t="s">
        <v>6</v>
      </c>
      <c r="F104" s="19">
        <f>SUM(G104:M104)</f>
        <v>1000</v>
      </c>
      <c r="G104" s="19"/>
      <c r="H104" s="19"/>
      <c r="I104" s="19"/>
      <c r="J104" s="19"/>
      <c r="K104" s="19"/>
      <c r="L104" s="19"/>
      <c r="M104" s="19">
        <v>1000</v>
      </c>
      <c r="N104" s="28"/>
    </row>
    <row r="105" spans="1:14" ht="15.75">
      <c r="A105" s="43"/>
      <c r="B105" s="45"/>
      <c r="C105" s="29"/>
      <c r="D105" s="30"/>
      <c r="E105" s="18" t="s">
        <v>10</v>
      </c>
      <c r="F105" s="19">
        <f>SUM(G105:M105)</f>
        <v>1170</v>
      </c>
      <c r="G105" s="19"/>
      <c r="H105" s="19"/>
      <c r="I105" s="19"/>
      <c r="J105" s="19">
        <v>1170</v>
      </c>
      <c r="K105" s="19"/>
      <c r="L105" s="19"/>
      <c r="M105" s="19"/>
      <c r="N105" s="28"/>
    </row>
    <row r="106" spans="1:14" ht="15.75">
      <c r="A106" s="43"/>
      <c r="B106" s="45"/>
      <c r="C106" s="29"/>
      <c r="D106" s="30"/>
      <c r="E106" s="18" t="s">
        <v>13</v>
      </c>
      <c r="F106" s="19">
        <f>SUM(G106:M106)</f>
        <v>0</v>
      </c>
      <c r="G106" s="19"/>
      <c r="H106" s="19"/>
      <c r="I106" s="19"/>
      <c r="J106" s="19"/>
      <c r="K106" s="19"/>
      <c r="L106" s="19"/>
      <c r="M106" s="19"/>
      <c r="N106" s="28"/>
    </row>
    <row r="107" spans="1:14" ht="15.75">
      <c r="A107" s="43">
        <v>24</v>
      </c>
      <c r="B107" s="28" t="s">
        <v>52</v>
      </c>
      <c r="C107" s="29" t="s">
        <v>53</v>
      </c>
      <c r="D107" s="30" t="s">
        <v>128</v>
      </c>
      <c r="E107" s="18"/>
      <c r="F107" s="22"/>
      <c r="G107" s="22"/>
      <c r="H107" s="22"/>
      <c r="I107" s="22"/>
      <c r="J107" s="22"/>
      <c r="K107" s="21"/>
      <c r="L107" s="21"/>
      <c r="M107" s="21"/>
      <c r="N107" s="28" t="s">
        <v>166</v>
      </c>
    </row>
    <row r="108" spans="1:14" ht="15.75">
      <c r="A108" s="43"/>
      <c r="B108" s="28"/>
      <c r="C108" s="29"/>
      <c r="D108" s="30"/>
      <c r="E108" s="18" t="s">
        <v>7</v>
      </c>
      <c r="F108" s="19">
        <f>SUM(G108:M108)</f>
        <v>5279</v>
      </c>
      <c r="G108" s="19">
        <f>SUM(G110:G113)</f>
        <v>1919</v>
      </c>
      <c r="H108" s="19">
        <f aca="true" t="shared" si="14" ref="H108:M108">SUM(H110:H113)</f>
        <v>0</v>
      </c>
      <c r="I108" s="19">
        <f t="shared" si="14"/>
        <v>0</v>
      </c>
      <c r="J108" s="19">
        <f t="shared" si="14"/>
        <v>0</v>
      </c>
      <c r="K108" s="19">
        <f t="shared" si="14"/>
        <v>2000</v>
      </c>
      <c r="L108" s="19">
        <f t="shared" si="14"/>
        <v>1360</v>
      </c>
      <c r="M108" s="19">
        <f t="shared" si="14"/>
        <v>0</v>
      </c>
      <c r="N108" s="28"/>
    </row>
    <row r="109" spans="1:14" ht="15.75">
      <c r="A109" s="43"/>
      <c r="B109" s="28"/>
      <c r="C109" s="29"/>
      <c r="D109" s="30"/>
      <c r="E109" s="18" t="s">
        <v>5</v>
      </c>
      <c r="F109" s="19"/>
      <c r="G109" s="19"/>
      <c r="H109" s="19"/>
      <c r="I109" s="19"/>
      <c r="J109" s="19"/>
      <c r="K109" s="20"/>
      <c r="L109" s="20"/>
      <c r="M109" s="20"/>
      <c r="N109" s="28"/>
    </row>
    <row r="110" spans="1:14" ht="15.75">
      <c r="A110" s="43"/>
      <c r="B110" s="28"/>
      <c r="C110" s="29"/>
      <c r="D110" s="30"/>
      <c r="E110" s="18" t="s">
        <v>9</v>
      </c>
      <c r="F110" s="19">
        <f>SUM(G110:M110)</f>
        <v>0</v>
      </c>
      <c r="G110" s="19"/>
      <c r="H110" s="19"/>
      <c r="I110" s="19"/>
      <c r="J110" s="19"/>
      <c r="K110" s="20"/>
      <c r="L110" s="20"/>
      <c r="M110" s="20"/>
      <c r="N110" s="28"/>
    </row>
    <row r="111" spans="1:14" ht="15.75">
      <c r="A111" s="43"/>
      <c r="B111" s="28"/>
      <c r="C111" s="29"/>
      <c r="D111" s="30"/>
      <c r="E111" s="18" t="s">
        <v>6</v>
      </c>
      <c r="F111" s="19">
        <f>SUM(G111:M111)</f>
        <v>5279</v>
      </c>
      <c r="G111" s="19">
        <v>1919</v>
      </c>
      <c r="H111" s="19"/>
      <c r="I111" s="19"/>
      <c r="J111" s="19"/>
      <c r="K111" s="19">
        <v>2000</v>
      </c>
      <c r="L111" s="19">
        <v>1360</v>
      </c>
      <c r="M111" s="20"/>
      <c r="N111" s="28"/>
    </row>
    <row r="112" spans="1:14" ht="15.75">
      <c r="A112" s="43"/>
      <c r="B112" s="28"/>
      <c r="C112" s="29"/>
      <c r="D112" s="30"/>
      <c r="E112" s="18" t="s">
        <v>10</v>
      </c>
      <c r="F112" s="19">
        <f>SUM(G112:M112)</f>
        <v>0</v>
      </c>
      <c r="G112" s="19"/>
      <c r="H112" s="19"/>
      <c r="I112" s="19"/>
      <c r="J112" s="19"/>
      <c r="K112" s="20"/>
      <c r="L112" s="20"/>
      <c r="M112" s="20"/>
      <c r="N112" s="28"/>
    </row>
    <row r="113" spans="1:14" ht="15.75">
      <c r="A113" s="43"/>
      <c r="B113" s="28"/>
      <c r="C113" s="29"/>
      <c r="D113" s="30"/>
      <c r="E113" s="18" t="s">
        <v>13</v>
      </c>
      <c r="F113" s="19">
        <f>SUM(G113:M113)</f>
        <v>0</v>
      </c>
      <c r="G113" s="19"/>
      <c r="H113" s="19"/>
      <c r="I113" s="19"/>
      <c r="J113" s="19"/>
      <c r="K113" s="20"/>
      <c r="L113" s="20"/>
      <c r="M113" s="20"/>
      <c r="N113" s="28"/>
    </row>
    <row r="114" spans="1:14" ht="15.75" customHeight="1">
      <c r="A114" s="43">
        <v>28</v>
      </c>
      <c r="B114" s="28" t="s">
        <v>54</v>
      </c>
      <c r="C114" s="29" t="s">
        <v>23</v>
      </c>
      <c r="D114" s="30" t="s">
        <v>186</v>
      </c>
      <c r="E114" s="18"/>
      <c r="F114" s="22"/>
      <c r="G114" s="22"/>
      <c r="H114" s="22"/>
      <c r="I114" s="22"/>
      <c r="J114" s="22"/>
      <c r="K114" s="21"/>
      <c r="L114" s="21"/>
      <c r="M114" s="21"/>
      <c r="N114" s="28" t="s">
        <v>146</v>
      </c>
    </row>
    <row r="115" spans="1:14" ht="15.75">
      <c r="A115" s="43"/>
      <c r="B115" s="28"/>
      <c r="C115" s="29"/>
      <c r="D115" s="30"/>
      <c r="E115" s="18" t="s">
        <v>7</v>
      </c>
      <c r="F115" s="19">
        <f>SUM(G115:M115)</f>
        <v>32950</v>
      </c>
      <c r="G115" s="19">
        <f>SUM(G117:G120)</f>
        <v>700</v>
      </c>
      <c r="H115" s="19">
        <f aca="true" t="shared" si="15" ref="H115:M115">SUM(H117:H120)</f>
        <v>6050</v>
      </c>
      <c r="I115" s="19">
        <f t="shared" si="15"/>
        <v>7050</v>
      </c>
      <c r="J115" s="19">
        <f t="shared" si="15"/>
        <v>7050</v>
      </c>
      <c r="K115" s="19">
        <f t="shared" si="15"/>
        <v>7050</v>
      </c>
      <c r="L115" s="19">
        <f t="shared" si="15"/>
        <v>0</v>
      </c>
      <c r="M115" s="19">
        <f t="shared" si="15"/>
        <v>5050</v>
      </c>
      <c r="N115" s="28"/>
    </row>
    <row r="116" spans="1:14" ht="15.75">
      <c r="A116" s="43"/>
      <c r="B116" s="28"/>
      <c r="C116" s="29"/>
      <c r="D116" s="30"/>
      <c r="E116" s="18" t="s">
        <v>5</v>
      </c>
      <c r="F116" s="19"/>
      <c r="G116" s="19"/>
      <c r="H116" s="19"/>
      <c r="I116" s="19"/>
      <c r="J116" s="19"/>
      <c r="K116" s="20"/>
      <c r="L116" s="20"/>
      <c r="M116" s="20"/>
      <c r="N116" s="28"/>
    </row>
    <row r="117" spans="1:14" ht="15.75">
      <c r="A117" s="43"/>
      <c r="B117" s="28"/>
      <c r="C117" s="29"/>
      <c r="D117" s="30"/>
      <c r="E117" s="18" t="s">
        <v>9</v>
      </c>
      <c r="F117" s="19">
        <f>SUM(G117:M117)</f>
        <v>32000</v>
      </c>
      <c r="G117" s="19"/>
      <c r="H117" s="19">
        <v>6000</v>
      </c>
      <c r="I117" s="19">
        <v>7000</v>
      </c>
      <c r="J117" s="19">
        <v>7000</v>
      </c>
      <c r="K117" s="19">
        <v>7000</v>
      </c>
      <c r="L117" s="26"/>
      <c r="M117" s="19">
        <v>5000</v>
      </c>
      <c r="N117" s="28"/>
    </row>
    <row r="118" spans="1:14" ht="15.75">
      <c r="A118" s="43"/>
      <c r="B118" s="28"/>
      <c r="C118" s="29"/>
      <c r="D118" s="30"/>
      <c r="E118" s="18" t="s">
        <v>6</v>
      </c>
      <c r="F118" s="19">
        <f>SUM(G118:M118)</f>
        <v>700</v>
      </c>
      <c r="G118" s="19">
        <v>700</v>
      </c>
      <c r="H118" s="19"/>
      <c r="I118" s="19"/>
      <c r="J118" s="19"/>
      <c r="K118" s="19"/>
      <c r="L118" s="19"/>
      <c r="M118" s="19"/>
      <c r="N118" s="28"/>
    </row>
    <row r="119" spans="1:14" ht="15.75">
      <c r="A119" s="43"/>
      <c r="B119" s="28"/>
      <c r="C119" s="29"/>
      <c r="D119" s="30"/>
      <c r="E119" s="18" t="s">
        <v>10</v>
      </c>
      <c r="F119" s="19">
        <f>SUM(G119:M119)</f>
        <v>250</v>
      </c>
      <c r="G119" s="19"/>
      <c r="H119" s="19">
        <v>50</v>
      </c>
      <c r="I119" s="19">
        <v>50</v>
      </c>
      <c r="J119" s="19">
        <v>50</v>
      </c>
      <c r="K119" s="19">
        <v>50</v>
      </c>
      <c r="L119" s="26"/>
      <c r="M119" s="19">
        <v>50</v>
      </c>
      <c r="N119" s="28"/>
    </row>
    <row r="120" spans="1:14" ht="38.25" customHeight="1">
      <c r="A120" s="43"/>
      <c r="B120" s="28"/>
      <c r="C120" s="29"/>
      <c r="D120" s="30"/>
      <c r="E120" s="18" t="s">
        <v>13</v>
      </c>
      <c r="F120" s="19">
        <f>SUM(G120:M120)</f>
        <v>0</v>
      </c>
      <c r="G120" s="19"/>
      <c r="H120" s="19"/>
      <c r="I120" s="19"/>
      <c r="J120" s="19"/>
      <c r="K120" s="19"/>
      <c r="L120" s="19"/>
      <c r="M120" s="19"/>
      <c r="N120" s="28"/>
    </row>
    <row r="121" spans="1:14" ht="15.75">
      <c r="A121" s="44" t="s">
        <v>55</v>
      </c>
      <c r="B121" s="28" t="s">
        <v>56</v>
      </c>
      <c r="C121" s="29" t="s">
        <v>23</v>
      </c>
      <c r="D121" s="30" t="s">
        <v>129</v>
      </c>
      <c r="E121" s="18"/>
      <c r="F121" s="22"/>
      <c r="G121" s="22"/>
      <c r="H121" s="22"/>
      <c r="I121" s="22"/>
      <c r="J121" s="22"/>
      <c r="K121" s="21"/>
      <c r="L121" s="21"/>
      <c r="M121" s="21"/>
      <c r="N121" s="28" t="s">
        <v>167</v>
      </c>
    </row>
    <row r="122" spans="1:14" ht="15.75">
      <c r="A122" s="44"/>
      <c r="B122" s="28"/>
      <c r="C122" s="29"/>
      <c r="D122" s="30"/>
      <c r="E122" s="18" t="s">
        <v>7</v>
      </c>
      <c r="F122" s="19">
        <f>SUM(G122:M122)</f>
        <v>3000</v>
      </c>
      <c r="G122" s="19">
        <f>SUM(G124:G127)</f>
        <v>0</v>
      </c>
      <c r="H122" s="19">
        <f aca="true" t="shared" si="16" ref="H122:M122">SUM(H124:H127)</f>
        <v>0</v>
      </c>
      <c r="I122" s="19">
        <f t="shared" si="16"/>
        <v>0</v>
      </c>
      <c r="J122" s="19">
        <f t="shared" si="16"/>
        <v>0</v>
      </c>
      <c r="K122" s="19">
        <f t="shared" si="16"/>
        <v>0</v>
      </c>
      <c r="L122" s="19">
        <f t="shared" si="16"/>
        <v>3000</v>
      </c>
      <c r="M122" s="19">
        <f t="shared" si="16"/>
        <v>0</v>
      </c>
      <c r="N122" s="28"/>
    </row>
    <row r="123" spans="1:14" ht="15.75">
      <c r="A123" s="44"/>
      <c r="B123" s="28"/>
      <c r="C123" s="29"/>
      <c r="D123" s="30"/>
      <c r="E123" s="18" t="s">
        <v>5</v>
      </c>
      <c r="F123" s="19"/>
      <c r="G123" s="19"/>
      <c r="H123" s="19"/>
      <c r="I123" s="19"/>
      <c r="J123" s="19"/>
      <c r="K123" s="20"/>
      <c r="L123" s="20"/>
      <c r="M123" s="20"/>
      <c r="N123" s="28"/>
    </row>
    <row r="124" spans="1:14" ht="15.75">
      <c r="A124" s="44"/>
      <c r="B124" s="28"/>
      <c r="C124" s="29"/>
      <c r="D124" s="30"/>
      <c r="E124" s="18" t="s">
        <v>9</v>
      </c>
      <c r="F124" s="19">
        <f>SUM(G124:M124)</f>
        <v>0</v>
      </c>
      <c r="G124" s="19"/>
      <c r="H124" s="19"/>
      <c r="I124" s="19"/>
      <c r="J124" s="19"/>
      <c r="K124" s="19"/>
      <c r="L124" s="19"/>
      <c r="M124" s="19"/>
      <c r="N124" s="28"/>
    </row>
    <row r="125" spans="1:14" ht="15.75">
      <c r="A125" s="44"/>
      <c r="B125" s="28"/>
      <c r="C125" s="29"/>
      <c r="D125" s="30"/>
      <c r="E125" s="18" t="s">
        <v>6</v>
      </c>
      <c r="F125" s="19">
        <f>SUM(G125:M125)</f>
        <v>3000</v>
      </c>
      <c r="G125" s="19"/>
      <c r="H125" s="19"/>
      <c r="I125" s="19"/>
      <c r="J125" s="19"/>
      <c r="K125" s="19"/>
      <c r="L125" s="19">
        <v>3000</v>
      </c>
      <c r="M125" s="19"/>
      <c r="N125" s="28"/>
    </row>
    <row r="126" spans="1:14" ht="15.75">
      <c r="A126" s="44"/>
      <c r="B126" s="28"/>
      <c r="C126" s="29"/>
      <c r="D126" s="30"/>
      <c r="E126" s="18" t="s">
        <v>10</v>
      </c>
      <c r="F126" s="19">
        <f>SUM(G126:M126)</f>
        <v>0</v>
      </c>
      <c r="G126" s="19"/>
      <c r="H126" s="19"/>
      <c r="I126" s="19"/>
      <c r="J126" s="19"/>
      <c r="K126" s="19"/>
      <c r="L126" s="19"/>
      <c r="M126" s="19"/>
      <c r="N126" s="28"/>
    </row>
    <row r="127" spans="1:14" ht="41.25" customHeight="1">
      <c r="A127" s="44"/>
      <c r="B127" s="28"/>
      <c r="C127" s="29"/>
      <c r="D127" s="30"/>
      <c r="E127" s="18" t="s">
        <v>13</v>
      </c>
      <c r="F127" s="19">
        <f>SUM(G127:M127)</f>
        <v>0</v>
      </c>
      <c r="G127" s="19"/>
      <c r="H127" s="19"/>
      <c r="I127" s="19"/>
      <c r="J127" s="19"/>
      <c r="K127" s="19"/>
      <c r="L127" s="19"/>
      <c r="M127" s="19"/>
      <c r="N127" s="28"/>
    </row>
    <row r="128" spans="1:14" ht="15.75" customHeight="1">
      <c r="A128" s="43">
        <v>30</v>
      </c>
      <c r="B128" s="28" t="s">
        <v>191</v>
      </c>
      <c r="C128" s="29" t="s">
        <v>57</v>
      </c>
      <c r="D128" s="30" t="s">
        <v>187</v>
      </c>
      <c r="E128" s="18"/>
      <c r="F128" s="22"/>
      <c r="G128" s="22"/>
      <c r="H128" s="22"/>
      <c r="I128" s="22"/>
      <c r="J128" s="22"/>
      <c r="K128" s="21"/>
      <c r="L128" s="21"/>
      <c r="M128" s="21"/>
      <c r="N128" s="28" t="s">
        <v>146</v>
      </c>
    </row>
    <row r="129" spans="1:14" ht="15.75">
      <c r="A129" s="43"/>
      <c r="B129" s="28"/>
      <c r="C129" s="29"/>
      <c r="D129" s="30"/>
      <c r="E129" s="18" t="s">
        <v>7</v>
      </c>
      <c r="F129" s="19">
        <f>SUM(G129:M129)</f>
        <v>7450</v>
      </c>
      <c r="G129" s="19">
        <f>SUM(G131:G134)</f>
        <v>0</v>
      </c>
      <c r="H129" s="19">
        <f aca="true" t="shared" si="17" ref="H129:M129">SUM(H131:H134)</f>
        <v>0</v>
      </c>
      <c r="I129" s="19">
        <f t="shared" si="17"/>
        <v>0</v>
      </c>
      <c r="J129" s="19">
        <f t="shared" si="17"/>
        <v>2550</v>
      </c>
      <c r="K129" s="19">
        <f t="shared" si="17"/>
        <v>2550</v>
      </c>
      <c r="L129" s="19">
        <f t="shared" si="17"/>
        <v>0</v>
      </c>
      <c r="M129" s="19">
        <f t="shared" si="17"/>
        <v>2350</v>
      </c>
      <c r="N129" s="28"/>
    </row>
    <row r="130" spans="1:14" ht="15.75">
      <c r="A130" s="43"/>
      <c r="B130" s="28"/>
      <c r="C130" s="29"/>
      <c r="D130" s="30"/>
      <c r="E130" s="18" t="s">
        <v>5</v>
      </c>
      <c r="F130" s="19"/>
      <c r="G130" s="19"/>
      <c r="H130" s="19"/>
      <c r="I130" s="19"/>
      <c r="J130" s="19"/>
      <c r="K130" s="20"/>
      <c r="L130" s="20"/>
      <c r="M130" s="20"/>
      <c r="N130" s="28"/>
    </row>
    <row r="131" spans="1:14" ht="15.75">
      <c r="A131" s="43"/>
      <c r="B131" s="28"/>
      <c r="C131" s="29"/>
      <c r="D131" s="30"/>
      <c r="E131" s="18" t="s">
        <v>9</v>
      </c>
      <c r="F131" s="19">
        <f>SUM(G131:M131)</f>
        <v>7300</v>
      </c>
      <c r="G131" s="19"/>
      <c r="H131" s="19"/>
      <c r="I131" s="19"/>
      <c r="J131" s="19">
        <v>2500</v>
      </c>
      <c r="K131" s="19">
        <v>2500</v>
      </c>
      <c r="L131" s="26"/>
      <c r="M131" s="19">
        <v>2300</v>
      </c>
      <c r="N131" s="28"/>
    </row>
    <row r="132" spans="1:14" ht="15.75">
      <c r="A132" s="43"/>
      <c r="B132" s="28"/>
      <c r="C132" s="29"/>
      <c r="D132" s="30"/>
      <c r="E132" s="18" t="s">
        <v>6</v>
      </c>
      <c r="F132" s="19">
        <f>SUM(G132:M132)</f>
        <v>0</v>
      </c>
      <c r="G132" s="19"/>
      <c r="H132" s="19"/>
      <c r="I132" s="19"/>
      <c r="J132" s="19"/>
      <c r="K132" s="20"/>
      <c r="L132" s="20"/>
      <c r="M132" s="20"/>
      <c r="N132" s="28"/>
    </row>
    <row r="133" spans="1:14" ht="15.75">
      <c r="A133" s="43"/>
      <c r="B133" s="28"/>
      <c r="C133" s="29"/>
      <c r="D133" s="30"/>
      <c r="E133" s="18" t="s">
        <v>10</v>
      </c>
      <c r="F133" s="19">
        <f>SUM(G133:M133)</f>
        <v>150</v>
      </c>
      <c r="G133" s="19"/>
      <c r="H133" s="19"/>
      <c r="I133" s="19"/>
      <c r="J133" s="19">
        <v>50</v>
      </c>
      <c r="K133" s="19">
        <v>50</v>
      </c>
      <c r="L133" s="26"/>
      <c r="M133" s="19">
        <v>50</v>
      </c>
      <c r="N133" s="28"/>
    </row>
    <row r="134" spans="1:14" ht="32.25" customHeight="1">
      <c r="A134" s="43"/>
      <c r="B134" s="28"/>
      <c r="C134" s="29"/>
      <c r="D134" s="30"/>
      <c r="E134" s="18" t="s">
        <v>13</v>
      </c>
      <c r="F134" s="19">
        <f>SUM(G134:M134)</f>
        <v>0</v>
      </c>
      <c r="G134" s="19"/>
      <c r="H134" s="19"/>
      <c r="I134" s="19"/>
      <c r="J134" s="19"/>
      <c r="K134" s="20"/>
      <c r="L134" s="20"/>
      <c r="M134" s="20"/>
      <c r="N134" s="28"/>
    </row>
    <row r="135" spans="1:14" ht="15.75">
      <c r="A135" s="44" t="s">
        <v>58</v>
      </c>
      <c r="B135" s="28" t="s">
        <v>130</v>
      </c>
      <c r="C135" s="29" t="s">
        <v>57</v>
      </c>
      <c r="D135" s="30" t="s">
        <v>131</v>
      </c>
      <c r="E135" s="18"/>
      <c r="F135" s="22"/>
      <c r="G135" s="22"/>
      <c r="H135" s="22"/>
      <c r="I135" s="22"/>
      <c r="J135" s="22"/>
      <c r="K135" s="21"/>
      <c r="L135" s="21"/>
      <c r="M135" s="21"/>
      <c r="N135" s="28" t="s">
        <v>160</v>
      </c>
    </row>
    <row r="136" spans="1:14" ht="15.75">
      <c r="A136" s="44"/>
      <c r="B136" s="28"/>
      <c r="C136" s="29"/>
      <c r="D136" s="30"/>
      <c r="E136" s="18" t="s">
        <v>7</v>
      </c>
      <c r="F136" s="19">
        <f>SUM(G136:M136)</f>
        <v>557.87</v>
      </c>
      <c r="G136" s="19">
        <f>SUM(G138:G141)</f>
        <v>0</v>
      </c>
      <c r="H136" s="19">
        <f aca="true" t="shared" si="18" ref="H136:M136">SUM(H138:H141)</f>
        <v>0</v>
      </c>
      <c r="I136" s="19">
        <f t="shared" si="18"/>
        <v>0</v>
      </c>
      <c r="J136" s="19">
        <f t="shared" si="18"/>
        <v>249.42</v>
      </c>
      <c r="K136" s="19">
        <f t="shared" si="18"/>
        <v>0</v>
      </c>
      <c r="L136" s="19">
        <f t="shared" si="18"/>
        <v>308.45</v>
      </c>
      <c r="M136" s="19">
        <f t="shared" si="18"/>
        <v>0</v>
      </c>
      <c r="N136" s="28"/>
    </row>
    <row r="137" spans="1:14" ht="15.75">
      <c r="A137" s="44"/>
      <c r="B137" s="28"/>
      <c r="C137" s="29"/>
      <c r="D137" s="30"/>
      <c r="E137" s="18" t="s">
        <v>5</v>
      </c>
      <c r="F137" s="19"/>
      <c r="G137" s="19"/>
      <c r="H137" s="19"/>
      <c r="I137" s="19"/>
      <c r="J137" s="19"/>
      <c r="K137" s="20"/>
      <c r="L137" s="20"/>
      <c r="M137" s="20"/>
      <c r="N137" s="28"/>
    </row>
    <row r="138" spans="1:14" ht="15.75">
      <c r="A138" s="44"/>
      <c r="B138" s="28"/>
      <c r="C138" s="29"/>
      <c r="D138" s="30"/>
      <c r="E138" s="18" t="s">
        <v>9</v>
      </c>
      <c r="F138" s="19">
        <f>SUM(G138:M138)</f>
        <v>0</v>
      </c>
      <c r="G138" s="19"/>
      <c r="H138" s="19"/>
      <c r="I138" s="19"/>
      <c r="J138" s="19"/>
      <c r="K138" s="19"/>
      <c r="L138" s="19"/>
      <c r="M138" s="19"/>
      <c r="N138" s="28"/>
    </row>
    <row r="139" spans="1:14" ht="15.75">
      <c r="A139" s="44"/>
      <c r="B139" s="28"/>
      <c r="C139" s="29"/>
      <c r="D139" s="30"/>
      <c r="E139" s="18" t="s">
        <v>6</v>
      </c>
      <c r="F139" s="19">
        <f>SUM(G139:M139)</f>
        <v>557.87</v>
      </c>
      <c r="G139" s="19"/>
      <c r="H139" s="19"/>
      <c r="I139" s="19"/>
      <c r="J139" s="19">
        <v>249.42</v>
      </c>
      <c r="K139" s="20"/>
      <c r="L139" s="19">
        <v>308.45</v>
      </c>
      <c r="M139" s="20"/>
      <c r="N139" s="28"/>
    </row>
    <row r="140" spans="1:14" ht="15.75">
      <c r="A140" s="44"/>
      <c r="B140" s="28"/>
      <c r="C140" s="29"/>
      <c r="D140" s="30"/>
      <c r="E140" s="18" t="s">
        <v>10</v>
      </c>
      <c r="F140" s="19">
        <f>SUM(G140:M140)</f>
        <v>0</v>
      </c>
      <c r="G140" s="19"/>
      <c r="H140" s="19"/>
      <c r="I140" s="19"/>
      <c r="J140" s="19"/>
      <c r="K140" s="19"/>
      <c r="L140" s="19"/>
      <c r="M140" s="19"/>
      <c r="N140" s="28"/>
    </row>
    <row r="141" spans="1:14" ht="15.75">
      <c r="A141" s="44"/>
      <c r="B141" s="28"/>
      <c r="C141" s="29"/>
      <c r="D141" s="30"/>
      <c r="E141" s="18" t="s">
        <v>13</v>
      </c>
      <c r="F141" s="19">
        <f>SUM(G141:M141)</f>
        <v>0</v>
      </c>
      <c r="G141" s="19"/>
      <c r="H141" s="19"/>
      <c r="I141" s="19"/>
      <c r="J141" s="19"/>
      <c r="K141" s="20"/>
      <c r="L141" s="20"/>
      <c r="M141" s="20"/>
      <c r="N141" s="28"/>
    </row>
    <row r="142" spans="1:14" ht="15.75" customHeight="1">
      <c r="A142" s="43">
        <v>32</v>
      </c>
      <c r="B142" s="28" t="s">
        <v>59</v>
      </c>
      <c r="C142" s="29" t="s">
        <v>57</v>
      </c>
      <c r="D142" s="30" t="s">
        <v>187</v>
      </c>
      <c r="E142" s="18"/>
      <c r="F142" s="22"/>
      <c r="G142" s="22"/>
      <c r="H142" s="22"/>
      <c r="I142" s="22"/>
      <c r="J142" s="22"/>
      <c r="K142" s="21"/>
      <c r="L142" s="21"/>
      <c r="M142" s="21"/>
      <c r="N142" s="28" t="s">
        <v>169</v>
      </c>
    </row>
    <row r="143" spans="1:14" ht="15.75">
      <c r="A143" s="43"/>
      <c r="B143" s="28"/>
      <c r="C143" s="29"/>
      <c r="D143" s="30"/>
      <c r="E143" s="18" t="s">
        <v>7</v>
      </c>
      <c r="F143" s="19">
        <f>SUM(G143:M143)</f>
        <v>10900</v>
      </c>
      <c r="G143" s="19">
        <f>SUM(G145:G148)</f>
        <v>0</v>
      </c>
      <c r="H143" s="19">
        <f aca="true" t="shared" si="19" ref="H143:M143">SUM(H145:H148)</f>
        <v>0</v>
      </c>
      <c r="I143" s="19">
        <f t="shared" si="19"/>
        <v>2700</v>
      </c>
      <c r="J143" s="19">
        <f t="shared" si="19"/>
        <v>2700</v>
      </c>
      <c r="K143" s="19">
        <f t="shared" si="19"/>
        <v>2700</v>
      </c>
      <c r="L143" s="19">
        <f t="shared" si="19"/>
        <v>0</v>
      </c>
      <c r="M143" s="19">
        <f t="shared" si="19"/>
        <v>2800</v>
      </c>
      <c r="N143" s="28"/>
    </row>
    <row r="144" spans="1:14" ht="15.75">
      <c r="A144" s="43"/>
      <c r="B144" s="28"/>
      <c r="C144" s="29"/>
      <c r="D144" s="30"/>
      <c r="E144" s="18" t="s">
        <v>5</v>
      </c>
      <c r="F144" s="19"/>
      <c r="G144" s="19"/>
      <c r="H144" s="19"/>
      <c r="I144" s="19"/>
      <c r="J144" s="19"/>
      <c r="K144" s="20"/>
      <c r="L144" s="20"/>
      <c r="M144" s="20"/>
      <c r="N144" s="28"/>
    </row>
    <row r="145" spans="1:14" ht="15.75">
      <c r="A145" s="43"/>
      <c r="B145" s="28"/>
      <c r="C145" s="29"/>
      <c r="D145" s="30"/>
      <c r="E145" s="18" t="s">
        <v>9</v>
      </c>
      <c r="F145" s="19">
        <f>SUM(G145:M145)</f>
        <v>10500</v>
      </c>
      <c r="G145" s="19"/>
      <c r="H145" s="19"/>
      <c r="I145" s="19">
        <v>2600</v>
      </c>
      <c r="J145" s="19">
        <v>2600</v>
      </c>
      <c r="K145" s="19">
        <v>2600</v>
      </c>
      <c r="L145" s="26"/>
      <c r="M145" s="19">
        <v>2700</v>
      </c>
      <c r="N145" s="28"/>
    </row>
    <row r="146" spans="1:14" ht="15.75">
      <c r="A146" s="43"/>
      <c r="B146" s="28"/>
      <c r="C146" s="29"/>
      <c r="D146" s="30"/>
      <c r="E146" s="18" t="s">
        <v>6</v>
      </c>
      <c r="F146" s="19">
        <f>SUM(G146:M146)</f>
        <v>0</v>
      </c>
      <c r="G146" s="19"/>
      <c r="H146" s="19"/>
      <c r="I146" s="21"/>
      <c r="J146" s="19"/>
      <c r="K146" s="19"/>
      <c r="L146" s="19"/>
      <c r="M146" s="19"/>
      <c r="N146" s="28"/>
    </row>
    <row r="147" spans="1:14" ht="15.75">
      <c r="A147" s="43"/>
      <c r="B147" s="28"/>
      <c r="C147" s="29"/>
      <c r="D147" s="30"/>
      <c r="E147" s="18" t="s">
        <v>10</v>
      </c>
      <c r="F147" s="19">
        <f>SUM(G147:M147)</f>
        <v>400</v>
      </c>
      <c r="G147" s="19"/>
      <c r="H147" s="19"/>
      <c r="I147" s="19">
        <v>100</v>
      </c>
      <c r="J147" s="19">
        <v>100</v>
      </c>
      <c r="K147" s="19">
        <v>100</v>
      </c>
      <c r="L147" s="26"/>
      <c r="M147" s="19">
        <v>100</v>
      </c>
      <c r="N147" s="28"/>
    </row>
    <row r="148" spans="1:14" ht="37.5" customHeight="1">
      <c r="A148" s="43"/>
      <c r="B148" s="28"/>
      <c r="C148" s="29"/>
      <c r="D148" s="30"/>
      <c r="E148" s="18" t="s">
        <v>13</v>
      </c>
      <c r="F148" s="19">
        <f>SUM(G148:M148)</f>
        <v>0</v>
      </c>
      <c r="G148" s="19"/>
      <c r="H148" s="19"/>
      <c r="I148" s="19"/>
      <c r="J148" s="19"/>
      <c r="K148" s="19"/>
      <c r="L148" s="19"/>
      <c r="M148" s="19"/>
      <c r="N148" s="28"/>
    </row>
    <row r="149" spans="1:14" ht="15.75" customHeight="1">
      <c r="A149" s="43">
        <v>33</v>
      </c>
      <c r="B149" s="28" t="s">
        <v>147</v>
      </c>
      <c r="C149" s="29" t="s">
        <v>60</v>
      </c>
      <c r="D149" s="30" t="s">
        <v>188</v>
      </c>
      <c r="E149" s="18"/>
      <c r="F149" s="22"/>
      <c r="G149" s="19"/>
      <c r="H149" s="19"/>
      <c r="I149" s="19"/>
      <c r="J149" s="19"/>
      <c r="K149" s="19"/>
      <c r="L149" s="19"/>
      <c r="M149" s="19"/>
      <c r="N149" s="28" t="s">
        <v>169</v>
      </c>
    </row>
    <row r="150" spans="1:14" ht="15.75">
      <c r="A150" s="43"/>
      <c r="B150" s="28"/>
      <c r="C150" s="29"/>
      <c r="D150" s="30"/>
      <c r="E150" s="18" t="s">
        <v>7</v>
      </c>
      <c r="F150" s="19">
        <f>SUM(G150:M150)</f>
        <v>28080</v>
      </c>
      <c r="G150" s="19">
        <f>SUM(G152:G155)</f>
        <v>4220</v>
      </c>
      <c r="H150" s="19">
        <f aca="true" t="shared" si="20" ref="H150:M150">SUM(H152:H155)</f>
        <v>5560</v>
      </c>
      <c r="I150" s="19">
        <f t="shared" si="20"/>
        <v>4200</v>
      </c>
      <c r="J150" s="19">
        <f t="shared" si="20"/>
        <v>4700</v>
      </c>
      <c r="K150" s="19">
        <f t="shared" si="20"/>
        <v>4700</v>
      </c>
      <c r="L150" s="19">
        <f t="shared" si="20"/>
        <v>0</v>
      </c>
      <c r="M150" s="19">
        <f t="shared" si="20"/>
        <v>4700</v>
      </c>
      <c r="N150" s="28"/>
    </row>
    <row r="151" spans="1:14" ht="15.75">
      <c r="A151" s="43"/>
      <c r="B151" s="28"/>
      <c r="C151" s="29"/>
      <c r="D151" s="30"/>
      <c r="E151" s="18" t="s">
        <v>5</v>
      </c>
      <c r="F151" s="19"/>
      <c r="G151" s="19"/>
      <c r="H151" s="19"/>
      <c r="I151" s="19"/>
      <c r="J151" s="19"/>
      <c r="K151" s="20"/>
      <c r="L151" s="20"/>
      <c r="M151" s="20"/>
      <c r="N151" s="28"/>
    </row>
    <row r="152" spans="1:14" ht="15.75">
      <c r="A152" s="43"/>
      <c r="B152" s="28"/>
      <c r="C152" s="29"/>
      <c r="D152" s="30"/>
      <c r="E152" s="18" t="s">
        <v>9</v>
      </c>
      <c r="F152" s="19">
        <f>SUM(G152:M152)</f>
        <v>13500</v>
      </c>
      <c r="G152" s="19">
        <v>2000</v>
      </c>
      <c r="H152" s="19">
        <v>2000</v>
      </c>
      <c r="I152" s="19">
        <v>2000</v>
      </c>
      <c r="J152" s="19">
        <v>2500</v>
      </c>
      <c r="K152" s="19">
        <v>2500</v>
      </c>
      <c r="L152" s="26"/>
      <c r="M152" s="19">
        <v>2500</v>
      </c>
      <c r="N152" s="28"/>
    </row>
    <row r="153" spans="1:14" ht="15.75">
      <c r="A153" s="43"/>
      <c r="B153" s="28"/>
      <c r="C153" s="29"/>
      <c r="D153" s="30"/>
      <c r="E153" s="18" t="s">
        <v>6</v>
      </c>
      <c r="F153" s="19">
        <f>SUM(G153:M153)</f>
        <v>0</v>
      </c>
      <c r="G153" s="19"/>
      <c r="H153" s="19"/>
      <c r="I153" s="19"/>
      <c r="J153" s="19"/>
      <c r="K153" s="20"/>
      <c r="L153" s="20"/>
      <c r="M153" s="20"/>
      <c r="N153" s="28"/>
    </row>
    <row r="154" spans="1:14" ht="15.75">
      <c r="A154" s="43"/>
      <c r="B154" s="28"/>
      <c r="C154" s="29"/>
      <c r="D154" s="30"/>
      <c r="E154" s="18" t="s">
        <v>10</v>
      </c>
      <c r="F154" s="19">
        <f>SUM(G154:M154)</f>
        <v>1580</v>
      </c>
      <c r="G154" s="19">
        <v>220</v>
      </c>
      <c r="H154" s="19">
        <v>560</v>
      </c>
      <c r="I154" s="19">
        <v>200</v>
      </c>
      <c r="J154" s="19">
        <v>200</v>
      </c>
      <c r="K154" s="19">
        <v>200</v>
      </c>
      <c r="L154" s="26"/>
      <c r="M154" s="19">
        <v>200</v>
      </c>
      <c r="N154" s="28"/>
    </row>
    <row r="155" spans="1:14" ht="34.5" customHeight="1">
      <c r="A155" s="43"/>
      <c r="B155" s="28"/>
      <c r="C155" s="29"/>
      <c r="D155" s="30"/>
      <c r="E155" s="18" t="s">
        <v>13</v>
      </c>
      <c r="F155" s="19">
        <f>SUM(G155:M155)</f>
        <v>13000</v>
      </c>
      <c r="G155" s="19">
        <v>2000</v>
      </c>
      <c r="H155" s="19">
        <v>3000</v>
      </c>
      <c r="I155" s="19">
        <v>2000</v>
      </c>
      <c r="J155" s="19">
        <v>2000</v>
      </c>
      <c r="K155" s="19">
        <v>2000</v>
      </c>
      <c r="L155" s="26"/>
      <c r="M155" s="19">
        <v>2000</v>
      </c>
      <c r="N155" s="28"/>
    </row>
    <row r="156" spans="1:14" ht="15" customHeight="1">
      <c r="A156" s="43" t="s">
        <v>61</v>
      </c>
      <c r="B156" s="28" t="s">
        <v>62</v>
      </c>
      <c r="C156" s="29" t="s">
        <v>63</v>
      </c>
      <c r="D156" s="30" t="s">
        <v>189</v>
      </c>
      <c r="E156" s="18" t="s">
        <v>64</v>
      </c>
      <c r="F156" s="22"/>
      <c r="G156" s="22"/>
      <c r="H156" s="22"/>
      <c r="I156" s="22"/>
      <c r="J156" s="22"/>
      <c r="K156" s="21"/>
      <c r="L156" s="21"/>
      <c r="M156" s="21"/>
      <c r="N156" s="28" t="s">
        <v>148</v>
      </c>
    </row>
    <row r="157" spans="1:14" ht="15.75">
      <c r="A157" s="43"/>
      <c r="B157" s="28"/>
      <c r="C157" s="29"/>
      <c r="D157" s="30"/>
      <c r="E157" s="18" t="s">
        <v>7</v>
      </c>
      <c r="F157" s="19">
        <f>SUM(G157:M157)</f>
        <v>3654.55</v>
      </c>
      <c r="G157" s="19">
        <f>SUM(G159:G162)</f>
        <v>0</v>
      </c>
      <c r="H157" s="19">
        <f aca="true" t="shared" si="21" ref="H157:M157">SUM(H159:H162)</f>
        <v>1788.6</v>
      </c>
      <c r="I157" s="19">
        <f t="shared" si="21"/>
        <v>470.5</v>
      </c>
      <c r="J157" s="19">
        <f t="shared" si="21"/>
        <v>1095.45</v>
      </c>
      <c r="K157" s="19">
        <f t="shared" si="21"/>
        <v>0</v>
      </c>
      <c r="L157" s="19">
        <f t="shared" si="21"/>
        <v>0</v>
      </c>
      <c r="M157" s="19">
        <f t="shared" si="21"/>
        <v>300</v>
      </c>
      <c r="N157" s="28"/>
    </row>
    <row r="158" spans="1:14" ht="15.75">
      <c r="A158" s="43"/>
      <c r="B158" s="28"/>
      <c r="C158" s="29"/>
      <c r="D158" s="30"/>
      <c r="E158" s="18" t="s">
        <v>5</v>
      </c>
      <c r="F158" s="19"/>
      <c r="G158" s="19"/>
      <c r="H158" s="19"/>
      <c r="I158" s="19"/>
      <c r="J158" s="19"/>
      <c r="K158" s="20"/>
      <c r="L158" s="20"/>
      <c r="M158" s="20"/>
      <c r="N158" s="28"/>
    </row>
    <row r="159" spans="1:14" ht="15.75">
      <c r="A159" s="43"/>
      <c r="B159" s="28"/>
      <c r="C159" s="29"/>
      <c r="D159" s="30"/>
      <c r="E159" s="18" t="s">
        <v>9</v>
      </c>
      <c r="F159" s="19">
        <f>SUM(G159:M159)</f>
        <v>0</v>
      </c>
      <c r="G159" s="19"/>
      <c r="H159" s="19"/>
      <c r="I159" s="19"/>
      <c r="J159" s="19"/>
      <c r="K159" s="20"/>
      <c r="L159" s="20"/>
      <c r="M159" s="20"/>
      <c r="N159" s="28"/>
    </row>
    <row r="160" spans="1:14" ht="15.75">
      <c r="A160" s="43"/>
      <c r="B160" s="28"/>
      <c r="C160" s="29"/>
      <c r="D160" s="30"/>
      <c r="E160" s="18" t="s">
        <v>6</v>
      </c>
      <c r="F160" s="19">
        <f>SUM(G160:M160)</f>
        <v>3654.55</v>
      </c>
      <c r="G160" s="19"/>
      <c r="H160" s="19">
        <f>89+94+1202.6+345+58</f>
        <v>1788.6</v>
      </c>
      <c r="I160" s="19">
        <f>300+10.5+160</f>
        <v>470.5</v>
      </c>
      <c r="J160" s="19">
        <v>1095.45</v>
      </c>
      <c r="K160" s="20"/>
      <c r="L160" s="19"/>
      <c r="M160" s="19">
        <v>300</v>
      </c>
      <c r="N160" s="28"/>
    </row>
    <row r="161" spans="1:14" ht="15.75">
      <c r="A161" s="43"/>
      <c r="B161" s="28"/>
      <c r="C161" s="29"/>
      <c r="D161" s="30"/>
      <c r="E161" s="18" t="s">
        <v>10</v>
      </c>
      <c r="F161" s="19">
        <f>SUM(G161:M161)</f>
        <v>0</v>
      </c>
      <c r="G161" s="19"/>
      <c r="H161" s="19"/>
      <c r="I161" s="19"/>
      <c r="J161" s="19"/>
      <c r="K161" s="20"/>
      <c r="L161" s="20"/>
      <c r="M161" s="20"/>
      <c r="N161" s="28"/>
    </row>
    <row r="162" spans="1:14" ht="51" customHeight="1">
      <c r="A162" s="43"/>
      <c r="B162" s="28"/>
      <c r="C162" s="29"/>
      <c r="D162" s="30"/>
      <c r="E162" s="18" t="s">
        <v>13</v>
      </c>
      <c r="F162" s="19">
        <f>SUM(G162:M162)</f>
        <v>0</v>
      </c>
      <c r="G162" s="19"/>
      <c r="H162" s="19"/>
      <c r="I162" s="19"/>
      <c r="J162" s="19"/>
      <c r="K162" s="20"/>
      <c r="L162" s="20"/>
      <c r="M162" s="20"/>
      <c r="N162" s="28"/>
    </row>
    <row r="163" spans="1:14" ht="15.75">
      <c r="A163" s="43" t="s">
        <v>65</v>
      </c>
      <c r="B163" s="28" t="s">
        <v>66</v>
      </c>
      <c r="C163" s="29" t="s">
        <v>63</v>
      </c>
      <c r="D163" s="30" t="s">
        <v>132</v>
      </c>
      <c r="E163" s="18"/>
      <c r="F163" s="22"/>
      <c r="G163" s="22"/>
      <c r="H163" s="22"/>
      <c r="I163" s="22"/>
      <c r="J163" s="22"/>
      <c r="K163" s="21"/>
      <c r="L163" s="21"/>
      <c r="M163" s="21"/>
      <c r="N163" s="28" t="s">
        <v>149</v>
      </c>
    </row>
    <row r="164" spans="1:14" ht="15.75">
      <c r="A164" s="43"/>
      <c r="B164" s="28"/>
      <c r="C164" s="29"/>
      <c r="D164" s="30"/>
      <c r="E164" s="18" t="s">
        <v>7</v>
      </c>
      <c r="F164" s="19">
        <f>SUM(G164:M164)</f>
        <v>983.33</v>
      </c>
      <c r="G164" s="19">
        <f>SUM(G166:G169)</f>
        <v>0</v>
      </c>
      <c r="H164" s="19">
        <f aca="true" t="shared" si="22" ref="H164:M164">SUM(H166:H169)</f>
        <v>99</v>
      </c>
      <c r="I164" s="19">
        <f t="shared" si="22"/>
        <v>199</v>
      </c>
      <c r="J164" s="19">
        <f t="shared" si="22"/>
        <v>199</v>
      </c>
      <c r="K164" s="19">
        <f t="shared" si="22"/>
        <v>197.33</v>
      </c>
      <c r="L164" s="19">
        <f t="shared" si="22"/>
        <v>190</v>
      </c>
      <c r="M164" s="19">
        <f t="shared" si="22"/>
        <v>99</v>
      </c>
      <c r="N164" s="28"/>
    </row>
    <row r="165" spans="1:14" ht="15.75">
      <c r="A165" s="43"/>
      <c r="B165" s="28"/>
      <c r="C165" s="29"/>
      <c r="D165" s="30"/>
      <c r="E165" s="18" t="s">
        <v>5</v>
      </c>
      <c r="F165" s="19"/>
      <c r="G165" s="19"/>
      <c r="H165" s="19"/>
      <c r="I165" s="19"/>
      <c r="J165" s="19"/>
      <c r="K165" s="20"/>
      <c r="L165" s="20"/>
      <c r="M165" s="20"/>
      <c r="N165" s="28"/>
    </row>
    <row r="166" spans="1:14" ht="15.75">
      <c r="A166" s="43"/>
      <c r="B166" s="28"/>
      <c r="C166" s="29"/>
      <c r="D166" s="30"/>
      <c r="E166" s="18" t="s">
        <v>9</v>
      </c>
      <c r="F166" s="19">
        <f>SUM(G166:M166)</f>
        <v>0</v>
      </c>
      <c r="G166" s="19"/>
      <c r="H166" s="19"/>
      <c r="I166" s="19"/>
      <c r="J166" s="19"/>
      <c r="K166" s="20"/>
      <c r="L166" s="20"/>
      <c r="M166" s="20"/>
      <c r="N166" s="28"/>
    </row>
    <row r="167" spans="1:14" ht="15.75">
      <c r="A167" s="43"/>
      <c r="B167" s="28"/>
      <c r="C167" s="29"/>
      <c r="D167" s="30"/>
      <c r="E167" s="18" t="s">
        <v>6</v>
      </c>
      <c r="F167" s="19">
        <f>SUM(G167:M167)</f>
        <v>983.33</v>
      </c>
      <c r="G167" s="19"/>
      <c r="H167" s="19">
        <v>99</v>
      </c>
      <c r="I167" s="19">
        <f>99+100</f>
        <v>199</v>
      </c>
      <c r="J167" s="19">
        <v>199</v>
      </c>
      <c r="K167" s="19">
        <f>197.33</f>
        <v>197.33</v>
      </c>
      <c r="L167" s="19">
        <v>190</v>
      </c>
      <c r="M167" s="19">
        <v>99</v>
      </c>
      <c r="N167" s="28"/>
    </row>
    <row r="168" spans="1:14" ht="15.75">
      <c r="A168" s="43"/>
      <c r="B168" s="28"/>
      <c r="C168" s="29"/>
      <c r="D168" s="30"/>
      <c r="E168" s="18" t="s">
        <v>10</v>
      </c>
      <c r="F168" s="19">
        <f>SUM(G168:M168)</f>
        <v>0</v>
      </c>
      <c r="G168" s="19"/>
      <c r="H168" s="19"/>
      <c r="I168" s="19"/>
      <c r="J168" s="19"/>
      <c r="K168" s="20"/>
      <c r="L168" s="20"/>
      <c r="M168" s="20"/>
      <c r="N168" s="28"/>
    </row>
    <row r="169" spans="1:14" ht="15.75">
      <c r="A169" s="43"/>
      <c r="B169" s="28"/>
      <c r="C169" s="29"/>
      <c r="D169" s="30"/>
      <c r="E169" s="18" t="s">
        <v>13</v>
      </c>
      <c r="F169" s="19">
        <f>SUM(G169:M169)</f>
        <v>0</v>
      </c>
      <c r="G169" s="19"/>
      <c r="H169" s="19"/>
      <c r="I169" s="19"/>
      <c r="J169" s="19"/>
      <c r="K169" s="20"/>
      <c r="L169" s="20"/>
      <c r="M169" s="20"/>
      <c r="N169" s="28"/>
    </row>
    <row r="170" spans="1:14" ht="15.75">
      <c r="A170" s="43" t="s">
        <v>67</v>
      </c>
      <c r="B170" s="28" t="s">
        <v>68</v>
      </c>
      <c r="C170" s="29" t="s">
        <v>63</v>
      </c>
      <c r="D170" s="30" t="s">
        <v>132</v>
      </c>
      <c r="E170" s="18"/>
      <c r="F170" s="22"/>
      <c r="G170" s="22"/>
      <c r="H170" s="22"/>
      <c r="I170" s="22"/>
      <c r="J170" s="22"/>
      <c r="K170" s="21"/>
      <c r="L170" s="21"/>
      <c r="M170" s="21"/>
      <c r="N170" s="28" t="s">
        <v>150</v>
      </c>
    </row>
    <row r="171" spans="1:14" ht="15.75">
      <c r="A171" s="43"/>
      <c r="B171" s="28"/>
      <c r="C171" s="29"/>
      <c r="D171" s="30"/>
      <c r="E171" s="18" t="s">
        <v>7</v>
      </c>
      <c r="F171" s="19">
        <f>SUM(G171:M171)</f>
        <v>1399.8000000000002</v>
      </c>
      <c r="G171" s="19">
        <f>SUM(G173:G176)</f>
        <v>0</v>
      </c>
      <c r="H171" s="19">
        <f aca="true" t="shared" si="23" ref="H171:M171">SUM(H173:H176)</f>
        <v>0</v>
      </c>
      <c r="I171" s="19">
        <f t="shared" si="23"/>
        <v>0</v>
      </c>
      <c r="J171" s="19">
        <f t="shared" si="23"/>
        <v>199.9</v>
      </c>
      <c r="K171" s="19">
        <f t="shared" si="23"/>
        <v>500</v>
      </c>
      <c r="L171" s="19">
        <f t="shared" si="23"/>
        <v>500</v>
      </c>
      <c r="M171" s="19">
        <f t="shared" si="23"/>
        <v>199.9</v>
      </c>
      <c r="N171" s="28"/>
    </row>
    <row r="172" spans="1:14" ht="15.75">
      <c r="A172" s="43"/>
      <c r="B172" s="28"/>
      <c r="C172" s="29"/>
      <c r="D172" s="30"/>
      <c r="E172" s="18" t="s">
        <v>5</v>
      </c>
      <c r="F172" s="19"/>
      <c r="G172" s="19"/>
      <c r="H172" s="19"/>
      <c r="I172" s="19"/>
      <c r="J172" s="19"/>
      <c r="K172" s="20"/>
      <c r="L172" s="20"/>
      <c r="M172" s="20"/>
      <c r="N172" s="28"/>
    </row>
    <row r="173" spans="1:14" ht="15.75">
      <c r="A173" s="43"/>
      <c r="B173" s="28"/>
      <c r="C173" s="29"/>
      <c r="D173" s="30"/>
      <c r="E173" s="18" t="s">
        <v>9</v>
      </c>
      <c r="F173" s="19">
        <f>SUM(G173:M173)</f>
        <v>0</v>
      </c>
      <c r="G173" s="19"/>
      <c r="H173" s="19"/>
      <c r="I173" s="19"/>
      <c r="J173" s="19"/>
      <c r="K173" s="20"/>
      <c r="L173" s="20"/>
      <c r="M173" s="20"/>
      <c r="N173" s="28"/>
    </row>
    <row r="174" spans="1:14" ht="15.75">
      <c r="A174" s="43"/>
      <c r="B174" s="28"/>
      <c r="C174" s="29"/>
      <c r="D174" s="30"/>
      <c r="E174" s="18" t="s">
        <v>6</v>
      </c>
      <c r="F174" s="19">
        <f>SUM(G174:M174)</f>
        <v>1399.8000000000002</v>
      </c>
      <c r="G174" s="19"/>
      <c r="H174" s="19"/>
      <c r="I174" s="19"/>
      <c r="J174" s="19">
        <v>199.9</v>
      </c>
      <c r="K174" s="19">
        <v>500</v>
      </c>
      <c r="L174" s="19">
        <v>500</v>
      </c>
      <c r="M174" s="19">
        <v>199.9</v>
      </c>
      <c r="N174" s="28"/>
    </row>
    <row r="175" spans="1:14" ht="15.75">
      <c r="A175" s="43"/>
      <c r="B175" s="28"/>
      <c r="C175" s="29"/>
      <c r="D175" s="30"/>
      <c r="E175" s="18" t="s">
        <v>10</v>
      </c>
      <c r="F175" s="19">
        <f>SUM(G175:M175)</f>
        <v>0</v>
      </c>
      <c r="G175" s="19"/>
      <c r="H175" s="19"/>
      <c r="I175" s="19"/>
      <c r="J175" s="19"/>
      <c r="K175" s="20"/>
      <c r="L175" s="20"/>
      <c r="M175" s="20"/>
      <c r="N175" s="28"/>
    </row>
    <row r="176" spans="1:14" ht="15.75">
      <c r="A176" s="43"/>
      <c r="B176" s="28"/>
      <c r="C176" s="29"/>
      <c r="D176" s="30"/>
      <c r="E176" s="18" t="s">
        <v>13</v>
      </c>
      <c r="F176" s="19">
        <f>SUM(G176:M176)</f>
        <v>0</v>
      </c>
      <c r="G176" s="19"/>
      <c r="H176" s="19"/>
      <c r="I176" s="19"/>
      <c r="J176" s="19"/>
      <c r="K176" s="20"/>
      <c r="L176" s="20"/>
      <c r="M176" s="20"/>
      <c r="N176" s="28"/>
    </row>
    <row r="177" spans="1:14" ht="15.75">
      <c r="A177" s="43"/>
      <c r="B177" s="46" t="s">
        <v>24</v>
      </c>
      <c r="C177" s="54"/>
      <c r="D177" s="55"/>
      <c r="E177" s="23"/>
      <c r="F177" s="24"/>
      <c r="G177" s="24"/>
      <c r="H177" s="24"/>
      <c r="I177" s="24"/>
      <c r="J177" s="24"/>
      <c r="K177" s="25"/>
      <c r="L177" s="25"/>
      <c r="M177" s="25"/>
      <c r="N177" s="36"/>
    </row>
    <row r="178" spans="1:14" ht="15.75">
      <c r="A178" s="43"/>
      <c r="B178" s="46"/>
      <c r="C178" s="54"/>
      <c r="D178" s="55"/>
      <c r="E178" s="23" t="s">
        <v>7</v>
      </c>
      <c r="F178" s="24">
        <v>335728.8330000001</v>
      </c>
      <c r="G178" s="24">
        <v>19273.300000000003</v>
      </c>
      <c r="H178" s="24">
        <v>66921.79000000001</v>
      </c>
      <c r="I178" s="24">
        <v>47408.343</v>
      </c>
      <c r="J178" s="24">
        <v>109269.72000000002</v>
      </c>
      <c r="K178" s="24">
        <v>45860.26</v>
      </c>
      <c r="L178" s="24">
        <v>19476.52</v>
      </c>
      <c r="M178" s="24">
        <v>27518.9</v>
      </c>
      <c r="N178" s="36"/>
    </row>
    <row r="179" spans="1:14" ht="15.75">
      <c r="A179" s="43"/>
      <c r="B179" s="46"/>
      <c r="C179" s="54"/>
      <c r="D179" s="55"/>
      <c r="E179" s="23" t="s">
        <v>5</v>
      </c>
      <c r="F179" s="24"/>
      <c r="G179" s="24"/>
      <c r="H179" s="24"/>
      <c r="I179" s="24"/>
      <c r="J179" s="24"/>
      <c r="K179" s="25"/>
      <c r="L179" s="25"/>
      <c r="M179" s="25"/>
      <c r="N179" s="36"/>
    </row>
    <row r="180" spans="1:14" ht="15.75">
      <c r="A180" s="43"/>
      <c r="B180" s="46"/>
      <c r="C180" s="54"/>
      <c r="D180" s="55"/>
      <c r="E180" s="23" t="s">
        <v>9</v>
      </c>
      <c r="F180" s="24">
        <v>195411.06100000002</v>
      </c>
      <c r="G180" s="24">
        <v>9483.2</v>
      </c>
      <c r="H180" s="24">
        <v>43874</v>
      </c>
      <c r="I180" s="24">
        <v>24918.371</v>
      </c>
      <c r="J180" s="24">
        <v>71165.49</v>
      </c>
      <c r="K180" s="24">
        <v>22500</v>
      </c>
      <c r="L180" s="24">
        <v>0</v>
      </c>
      <c r="M180" s="24">
        <v>23470</v>
      </c>
      <c r="N180" s="36"/>
    </row>
    <row r="181" spans="1:14" ht="15.75">
      <c r="A181" s="43"/>
      <c r="B181" s="46"/>
      <c r="C181" s="54"/>
      <c r="D181" s="55"/>
      <c r="E181" s="23" t="s">
        <v>6</v>
      </c>
      <c r="F181" s="24">
        <v>84388.072</v>
      </c>
      <c r="G181" s="24">
        <v>6923.7</v>
      </c>
      <c r="H181" s="24">
        <v>10378.820000000002</v>
      </c>
      <c r="I181" s="24">
        <v>16654.972</v>
      </c>
      <c r="J181" s="24">
        <v>26279.43</v>
      </c>
      <c r="K181" s="24">
        <v>20860.260000000002</v>
      </c>
      <c r="L181" s="24">
        <v>19476.52</v>
      </c>
      <c r="M181" s="24">
        <v>1648.9</v>
      </c>
      <c r="N181" s="36"/>
    </row>
    <row r="182" spans="1:14" ht="15.75">
      <c r="A182" s="43"/>
      <c r="B182" s="46"/>
      <c r="C182" s="54"/>
      <c r="D182" s="55"/>
      <c r="E182" s="23" t="s">
        <v>10</v>
      </c>
      <c r="F182" s="24">
        <v>10077.800000000001</v>
      </c>
      <c r="G182" s="24">
        <v>866.4</v>
      </c>
      <c r="H182" s="24">
        <v>5906.4</v>
      </c>
      <c r="I182" s="24">
        <v>535</v>
      </c>
      <c r="J182" s="24">
        <v>1870</v>
      </c>
      <c r="K182" s="24">
        <v>500</v>
      </c>
      <c r="L182" s="24">
        <v>0</v>
      </c>
      <c r="M182" s="24">
        <v>400</v>
      </c>
      <c r="N182" s="36"/>
    </row>
    <row r="183" spans="1:14" ht="15.75">
      <c r="A183" s="43"/>
      <c r="B183" s="46"/>
      <c r="C183" s="54"/>
      <c r="D183" s="55"/>
      <c r="E183" s="23" t="s">
        <v>13</v>
      </c>
      <c r="F183" s="24">
        <v>28017.37</v>
      </c>
      <c r="G183" s="24">
        <v>2000</v>
      </c>
      <c r="H183" s="24">
        <v>6762.57</v>
      </c>
      <c r="I183" s="24">
        <v>5300</v>
      </c>
      <c r="J183" s="24">
        <v>9954.8</v>
      </c>
      <c r="K183" s="24">
        <v>2000</v>
      </c>
      <c r="L183" s="24">
        <v>0</v>
      </c>
      <c r="M183" s="24">
        <v>2000</v>
      </c>
      <c r="N183" s="36"/>
    </row>
    <row r="184" spans="1:14" ht="20.25" customHeight="1">
      <c r="A184" s="35" t="s">
        <v>69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1:14" ht="15.75">
      <c r="A185" s="43" t="s">
        <v>70</v>
      </c>
      <c r="B185" s="28" t="s">
        <v>71</v>
      </c>
      <c r="C185" s="29" t="s">
        <v>72</v>
      </c>
      <c r="D185" s="30" t="s">
        <v>199</v>
      </c>
      <c r="E185" s="18"/>
      <c r="F185" s="19"/>
      <c r="G185" s="19"/>
      <c r="H185" s="19"/>
      <c r="I185" s="19"/>
      <c r="J185" s="19"/>
      <c r="K185" s="20"/>
      <c r="L185" s="20"/>
      <c r="M185" s="20"/>
      <c r="N185" s="28" t="s">
        <v>151</v>
      </c>
    </row>
    <row r="186" spans="1:14" ht="15.75">
      <c r="A186" s="43"/>
      <c r="B186" s="28"/>
      <c r="C186" s="29"/>
      <c r="D186" s="30"/>
      <c r="E186" s="18" t="s">
        <v>7</v>
      </c>
      <c r="F186" s="19">
        <f>SUM(G186:M186)</f>
        <v>2516.47</v>
      </c>
      <c r="G186" s="19">
        <f>SUM(G188:G191)</f>
        <v>0</v>
      </c>
      <c r="H186" s="19">
        <f aca="true" t="shared" si="24" ref="H186:M186">SUM(H188:H191)</f>
        <v>0</v>
      </c>
      <c r="I186" s="19">
        <f t="shared" si="24"/>
        <v>0</v>
      </c>
      <c r="J186" s="19">
        <f t="shared" si="24"/>
        <v>110</v>
      </c>
      <c r="K186" s="19">
        <f t="shared" si="24"/>
        <v>1445.1</v>
      </c>
      <c r="L186" s="19">
        <f t="shared" si="24"/>
        <v>961.37</v>
      </c>
      <c r="M186" s="19">
        <f t="shared" si="24"/>
        <v>0</v>
      </c>
      <c r="N186" s="28"/>
    </row>
    <row r="187" spans="1:14" ht="15.75">
      <c r="A187" s="43"/>
      <c r="B187" s="28"/>
      <c r="C187" s="29"/>
      <c r="D187" s="30"/>
      <c r="E187" s="18" t="s">
        <v>5</v>
      </c>
      <c r="F187" s="19"/>
      <c r="G187" s="19"/>
      <c r="H187" s="19"/>
      <c r="I187" s="19"/>
      <c r="J187" s="19"/>
      <c r="K187" s="20"/>
      <c r="L187" s="20"/>
      <c r="M187" s="20"/>
      <c r="N187" s="28"/>
    </row>
    <row r="188" spans="1:14" ht="15.75">
      <c r="A188" s="43"/>
      <c r="B188" s="28"/>
      <c r="C188" s="29"/>
      <c r="D188" s="30"/>
      <c r="E188" s="18" t="s">
        <v>9</v>
      </c>
      <c r="F188" s="19">
        <f>SUM(G188:M188)</f>
        <v>0</v>
      </c>
      <c r="G188" s="19"/>
      <c r="H188" s="19"/>
      <c r="I188" s="19"/>
      <c r="J188" s="19"/>
      <c r="K188" s="20"/>
      <c r="L188" s="20"/>
      <c r="M188" s="20"/>
      <c r="N188" s="28"/>
    </row>
    <row r="189" spans="1:14" ht="15.75">
      <c r="A189" s="43"/>
      <c r="B189" s="28"/>
      <c r="C189" s="29"/>
      <c r="D189" s="30"/>
      <c r="E189" s="18" t="s">
        <v>6</v>
      </c>
      <c r="F189" s="19">
        <f>SUM(G189:M189)</f>
        <v>2516.47</v>
      </c>
      <c r="G189" s="19"/>
      <c r="H189" s="19"/>
      <c r="I189" s="19"/>
      <c r="J189" s="19">
        <v>110</v>
      </c>
      <c r="K189" s="19">
        <v>1445.1</v>
      </c>
      <c r="L189" s="19">
        <v>961.37</v>
      </c>
      <c r="M189" s="20"/>
      <c r="N189" s="28"/>
    </row>
    <row r="190" spans="1:14" ht="15.75">
      <c r="A190" s="43"/>
      <c r="B190" s="28"/>
      <c r="C190" s="29"/>
      <c r="D190" s="30"/>
      <c r="E190" s="18" t="s">
        <v>10</v>
      </c>
      <c r="F190" s="19">
        <f>SUM(G190:M190)</f>
        <v>0</v>
      </c>
      <c r="G190" s="19"/>
      <c r="H190" s="19"/>
      <c r="I190" s="19"/>
      <c r="J190" s="19"/>
      <c r="K190" s="20"/>
      <c r="L190" s="20"/>
      <c r="M190" s="20"/>
      <c r="N190" s="28"/>
    </row>
    <row r="191" spans="1:14" ht="15.75">
      <c r="A191" s="43"/>
      <c r="B191" s="28"/>
      <c r="C191" s="29"/>
      <c r="D191" s="30"/>
      <c r="E191" s="18" t="s">
        <v>13</v>
      </c>
      <c r="F191" s="19">
        <f>SUM(G191:M191)</f>
        <v>0</v>
      </c>
      <c r="G191" s="19"/>
      <c r="H191" s="19"/>
      <c r="I191" s="19"/>
      <c r="J191" s="19"/>
      <c r="K191" s="20"/>
      <c r="L191" s="20"/>
      <c r="M191" s="20"/>
      <c r="N191" s="28"/>
    </row>
    <row r="192" spans="1:14" ht="15.75" customHeight="1">
      <c r="A192" s="43" t="s">
        <v>73</v>
      </c>
      <c r="B192" s="28" t="s">
        <v>74</v>
      </c>
      <c r="C192" s="29" t="s">
        <v>72</v>
      </c>
      <c r="D192" s="30" t="s">
        <v>198</v>
      </c>
      <c r="E192" s="18"/>
      <c r="F192" s="19"/>
      <c r="G192" s="19"/>
      <c r="H192" s="19"/>
      <c r="I192" s="19"/>
      <c r="J192" s="19"/>
      <c r="K192" s="20"/>
      <c r="L192" s="20"/>
      <c r="M192" s="20"/>
      <c r="N192" s="28" t="s">
        <v>170</v>
      </c>
    </row>
    <row r="193" spans="1:14" ht="15.75">
      <c r="A193" s="43"/>
      <c r="B193" s="28"/>
      <c r="C193" s="29"/>
      <c r="D193" s="30"/>
      <c r="E193" s="18" t="s">
        <v>7</v>
      </c>
      <c r="F193" s="19">
        <f>SUM(G193:M193)</f>
        <v>699.21</v>
      </c>
      <c r="G193" s="19">
        <f>SUM(G195:G198)</f>
        <v>0</v>
      </c>
      <c r="H193" s="19">
        <f aca="true" t="shared" si="25" ref="H193:M193">SUM(H195:H198)</f>
        <v>0</v>
      </c>
      <c r="I193" s="19">
        <f t="shared" si="25"/>
        <v>0</v>
      </c>
      <c r="J193" s="19">
        <f t="shared" si="25"/>
        <v>0</v>
      </c>
      <c r="K193" s="19">
        <f t="shared" si="25"/>
        <v>0</v>
      </c>
      <c r="L193" s="19">
        <f t="shared" si="25"/>
        <v>699.21</v>
      </c>
      <c r="M193" s="19">
        <f t="shared" si="25"/>
        <v>0</v>
      </c>
      <c r="N193" s="28"/>
    </row>
    <row r="194" spans="1:14" ht="15.75">
      <c r="A194" s="43"/>
      <c r="B194" s="28"/>
      <c r="C194" s="29"/>
      <c r="D194" s="30"/>
      <c r="E194" s="18" t="s">
        <v>5</v>
      </c>
      <c r="F194" s="19"/>
      <c r="G194" s="19"/>
      <c r="H194" s="19"/>
      <c r="I194" s="19"/>
      <c r="J194" s="19"/>
      <c r="K194" s="20"/>
      <c r="L194" s="20"/>
      <c r="M194" s="20"/>
      <c r="N194" s="28"/>
    </row>
    <row r="195" spans="1:14" ht="15.75">
      <c r="A195" s="43"/>
      <c r="B195" s="28"/>
      <c r="C195" s="29"/>
      <c r="D195" s="30"/>
      <c r="E195" s="18" t="s">
        <v>9</v>
      </c>
      <c r="F195" s="19">
        <f>SUM(G195:M195)</f>
        <v>0</v>
      </c>
      <c r="G195" s="19"/>
      <c r="H195" s="19"/>
      <c r="I195" s="19"/>
      <c r="J195" s="19"/>
      <c r="K195" s="20"/>
      <c r="L195" s="20"/>
      <c r="M195" s="20"/>
      <c r="N195" s="28"/>
    </row>
    <row r="196" spans="1:14" ht="15.75">
      <c r="A196" s="43"/>
      <c r="B196" s="28"/>
      <c r="C196" s="29"/>
      <c r="D196" s="30"/>
      <c r="E196" s="18" t="s">
        <v>6</v>
      </c>
      <c r="F196" s="19">
        <f>SUM(G196:M196)</f>
        <v>699.21</v>
      </c>
      <c r="G196" s="19"/>
      <c r="H196" s="19"/>
      <c r="I196" s="19"/>
      <c r="J196" s="19"/>
      <c r="K196" s="20"/>
      <c r="L196" s="19">
        <v>699.21</v>
      </c>
      <c r="M196" s="20"/>
      <c r="N196" s="28"/>
    </row>
    <row r="197" spans="1:14" ht="15.75">
      <c r="A197" s="43"/>
      <c r="B197" s="28"/>
      <c r="C197" s="29"/>
      <c r="D197" s="30"/>
      <c r="E197" s="18" t="s">
        <v>10</v>
      </c>
      <c r="F197" s="19">
        <f>SUM(G197:M197)</f>
        <v>0</v>
      </c>
      <c r="G197" s="19"/>
      <c r="H197" s="19"/>
      <c r="I197" s="19"/>
      <c r="J197" s="19"/>
      <c r="K197" s="20"/>
      <c r="L197" s="20"/>
      <c r="M197" s="20"/>
      <c r="N197" s="28"/>
    </row>
    <row r="198" spans="1:14" ht="15.75">
      <c r="A198" s="43"/>
      <c r="B198" s="28"/>
      <c r="C198" s="29"/>
      <c r="D198" s="30"/>
      <c r="E198" s="18" t="s">
        <v>13</v>
      </c>
      <c r="F198" s="19">
        <f>SUM(G198:M198)</f>
        <v>0</v>
      </c>
      <c r="G198" s="19"/>
      <c r="H198" s="19"/>
      <c r="I198" s="19"/>
      <c r="J198" s="19"/>
      <c r="K198" s="20"/>
      <c r="L198" s="20"/>
      <c r="M198" s="20"/>
      <c r="N198" s="28"/>
    </row>
    <row r="199" spans="1:14" ht="15.75" customHeight="1">
      <c r="A199" s="43">
        <v>40</v>
      </c>
      <c r="B199" s="28" t="s">
        <v>75</v>
      </c>
      <c r="C199" s="29" t="s">
        <v>63</v>
      </c>
      <c r="D199" s="30" t="s">
        <v>76</v>
      </c>
      <c r="E199" s="18"/>
      <c r="F199" s="19"/>
      <c r="G199" s="19"/>
      <c r="H199" s="19"/>
      <c r="I199" s="19"/>
      <c r="J199" s="19"/>
      <c r="K199" s="20"/>
      <c r="L199" s="20"/>
      <c r="M199" s="20"/>
      <c r="N199" s="28" t="s">
        <v>152</v>
      </c>
    </row>
    <row r="200" spans="1:14" ht="15.75">
      <c r="A200" s="43"/>
      <c r="B200" s="28"/>
      <c r="C200" s="29"/>
      <c r="D200" s="30"/>
      <c r="E200" s="18" t="s">
        <v>7</v>
      </c>
      <c r="F200" s="19">
        <f>SUM(G200:M200)</f>
        <v>9684.44</v>
      </c>
      <c r="G200" s="19">
        <f aca="true" t="shared" si="26" ref="G200:M200">SUM(G202:G205)</f>
        <v>4.44</v>
      </c>
      <c r="H200" s="19">
        <f t="shared" si="26"/>
        <v>2260</v>
      </c>
      <c r="I200" s="19">
        <f t="shared" si="26"/>
        <v>2820</v>
      </c>
      <c r="J200" s="19">
        <f t="shared" si="26"/>
        <v>2050</v>
      </c>
      <c r="K200" s="19">
        <f t="shared" si="26"/>
        <v>0</v>
      </c>
      <c r="L200" s="19">
        <f t="shared" si="26"/>
        <v>0</v>
      </c>
      <c r="M200" s="19">
        <f t="shared" si="26"/>
        <v>2550</v>
      </c>
      <c r="N200" s="28"/>
    </row>
    <row r="201" spans="1:14" ht="15.75">
      <c r="A201" s="43"/>
      <c r="B201" s="28"/>
      <c r="C201" s="29"/>
      <c r="D201" s="30"/>
      <c r="E201" s="18" t="s">
        <v>5</v>
      </c>
      <c r="F201" s="19"/>
      <c r="G201" s="19"/>
      <c r="H201" s="19"/>
      <c r="I201" s="19"/>
      <c r="J201" s="19"/>
      <c r="K201" s="20"/>
      <c r="L201" s="20"/>
      <c r="M201" s="20"/>
      <c r="N201" s="28"/>
    </row>
    <row r="202" spans="1:14" ht="15.75">
      <c r="A202" s="43"/>
      <c r="B202" s="28"/>
      <c r="C202" s="29"/>
      <c r="D202" s="30"/>
      <c r="E202" s="18" t="s">
        <v>9</v>
      </c>
      <c r="F202" s="19">
        <f>SUM(G202:M202)</f>
        <v>8210</v>
      </c>
      <c r="G202" s="19"/>
      <c r="H202" s="19">
        <v>2210</v>
      </c>
      <c r="I202" s="19">
        <v>2000</v>
      </c>
      <c r="J202" s="19">
        <v>2000</v>
      </c>
      <c r="K202" s="20"/>
      <c r="L202" s="26"/>
      <c r="M202" s="19">
        <v>2000</v>
      </c>
      <c r="N202" s="28"/>
    </row>
    <row r="203" spans="1:14" ht="15.75">
      <c r="A203" s="43"/>
      <c r="B203" s="28"/>
      <c r="C203" s="29"/>
      <c r="D203" s="30"/>
      <c r="E203" s="18" t="s">
        <v>6</v>
      </c>
      <c r="F203" s="19">
        <f>SUM(G203:M203)</f>
        <v>1274.44</v>
      </c>
      <c r="G203" s="19">
        <v>4.44</v>
      </c>
      <c r="H203" s="19"/>
      <c r="I203" s="19">
        <v>770</v>
      </c>
      <c r="J203" s="19"/>
      <c r="K203" s="20"/>
      <c r="L203" s="19"/>
      <c r="M203" s="19">
        <v>500</v>
      </c>
      <c r="N203" s="28"/>
    </row>
    <row r="204" spans="1:14" ht="15.75">
      <c r="A204" s="43"/>
      <c r="B204" s="28"/>
      <c r="C204" s="29"/>
      <c r="D204" s="30"/>
      <c r="E204" s="18" t="s">
        <v>10</v>
      </c>
      <c r="F204" s="19">
        <f>SUM(G204:M204)</f>
        <v>200</v>
      </c>
      <c r="G204" s="19"/>
      <c r="H204" s="19">
        <v>50</v>
      </c>
      <c r="I204" s="19">
        <v>50</v>
      </c>
      <c r="J204" s="19">
        <v>50</v>
      </c>
      <c r="K204" s="20"/>
      <c r="L204" s="26"/>
      <c r="M204" s="19">
        <v>50</v>
      </c>
      <c r="N204" s="28"/>
    </row>
    <row r="205" spans="1:14" ht="15.75">
      <c r="A205" s="43"/>
      <c r="B205" s="28"/>
      <c r="C205" s="29"/>
      <c r="D205" s="30"/>
      <c r="E205" s="18" t="s">
        <v>13</v>
      </c>
      <c r="F205" s="19">
        <f>SUM(G205:M205)</f>
        <v>0</v>
      </c>
      <c r="G205" s="19"/>
      <c r="H205" s="19"/>
      <c r="I205" s="19"/>
      <c r="J205" s="19"/>
      <c r="K205" s="20"/>
      <c r="L205" s="20"/>
      <c r="M205" s="20"/>
      <c r="N205" s="28"/>
    </row>
    <row r="206" spans="1:14" ht="15.75">
      <c r="A206" s="43">
        <v>42</v>
      </c>
      <c r="B206" s="28" t="s">
        <v>77</v>
      </c>
      <c r="C206" s="29" t="s">
        <v>63</v>
      </c>
      <c r="D206" s="30" t="s">
        <v>78</v>
      </c>
      <c r="E206" s="18"/>
      <c r="F206" s="19"/>
      <c r="G206" s="19"/>
      <c r="H206" s="19"/>
      <c r="I206" s="19"/>
      <c r="J206" s="19"/>
      <c r="K206" s="20"/>
      <c r="L206" s="20"/>
      <c r="M206" s="20"/>
      <c r="N206" s="28" t="s">
        <v>153</v>
      </c>
    </row>
    <row r="207" spans="1:14" ht="15.75">
      <c r="A207" s="43"/>
      <c r="B207" s="28"/>
      <c r="C207" s="29"/>
      <c r="D207" s="30"/>
      <c r="E207" s="18" t="s">
        <v>7</v>
      </c>
      <c r="F207" s="19">
        <f>SUM(G207:M207)</f>
        <v>9400</v>
      </c>
      <c r="G207" s="19">
        <f aca="true" t="shared" si="27" ref="G207:M207">SUM(G209:G212)</f>
        <v>1800</v>
      </c>
      <c r="H207" s="19">
        <f t="shared" si="27"/>
        <v>1800</v>
      </c>
      <c r="I207" s="19">
        <f t="shared" si="27"/>
        <v>2000</v>
      </c>
      <c r="J207" s="19">
        <f t="shared" si="27"/>
        <v>1800</v>
      </c>
      <c r="K207" s="19">
        <f t="shared" si="27"/>
        <v>0</v>
      </c>
      <c r="L207" s="19">
        <f t="shared" si="27"/>
        <v>0</v>
      </c>
      <c r="M207" s="19">
        <f t="shared" si="27"/>
        <v>2000</v>
      </c>
      <c r="N207" s="28"/>
    </row>
    <row r="208" spans="1:14" ht="15.75">
      <c r="A208" s="43"/>
      <c r="B208" s="28"/>
      <c r="C208" s="29"/>
      <c r="D208" s="30"/>
      <c r="E208" s="18" t="s">
        <v>5</v>
      </c>
      <c r="F208" s="19"/>
      <c r="G208" s="19"/>
      <c r="H208" s="19"/>
      <c r="I208" s="19"/>
      <c r="J208" s="19"/>
      <c r="K208" s="20"/>
      <c r="L208" s="20"/>
      <c r="M208" s="20"/>
      <c r="N208" s="28"/>
    </row>
    <row r="209" spans="1:14" ht="15.75">
      <c r="A209" s="43"/>
      <c r="B209" s="28"/>
      <c r="C209" s="29"/>
      <c r="D209" s="30"/>
      <c r="E209" s="18" t="s">
        <v>9</v>
      </c>
      <c r="F209" s="19">
        <f>SUM(G209:M209)</f>
        <v>9000</v>
      </c>
      <c r="G209" s="19">
        <v>1800</v>
      </c>
      <c r="H209" s="19">
        <v>1800</v>
      </c>
      <c r="I209" s="19">
        <v>1800</v>
      </c>
      <c r="J209" s="19">
        <v>1800</v>
      </c>
      <c r="K209" s="20"/>
      <c r="L209" s="26"/>
      <c r="M209" s="19">
        <v>1800</v>
      </c>
      <c r="N209" s="28"/>
    </row>
    <row r="210" spans="1:14" ht="15.75">
      <c r="A210" s="43"/>
      <c r="B210" s="28"/>
      <c r="C210" s="29"/>
      <c r="D210" s="30"/>
      <c r="E210" s="18" t="s">
        <v>6</v>
      </c>
      <c r="F210" s="19">
        <f>SUM(G210:M210)</f>
        <v>400</v>
      </c>
      <c r="G210" s="19"/>
      <c r="H210" s="19"/>
      <c r="I210" s="19">
        <v>200</v>
      </c>
      <c r="J210" s="19"/>
      <c r="K210" s="20"/>
      <c r="L210" s="26"/>
      <c r="M210" s="19">
        <v>200</v>
      </c>
      <c r="N210" s="28"/>
    </row>
    <row r="211" spans="1:14" ht="15.75">
      <c r="A211" s="43"/>
      <c r="B211" s="28"/>
      <c r="C211" s="29"/>
      <c r="D211" s="30"/>
      <c r="E211" s="18" t="s">
        <v>10</v>
      </c>
      <c r="F211" s="19">
        <f>SUM(G211:M211)</f>
        <v>0</v>
      </c>
      <c r="G211" s="19"/>
      <c r="H211" s="19"/>
      <c r="I211" s="19"/>
      <c r="J211" s="19"/>
      <c r="K211" s="20"/>
      <c r="L211" s="20"/>
      <c r="M211" s="20"/>
      <c r="N211" s="28"/>
    </row>
    <row r="212" spans="1:14" ht="15.75">
      <c r="A212" s="43"/>
      <c r="B212" s="28"/>
      <c r="C212" s="29"/>
      <c r="D212" s="30"/>
      <c r="E212" s="18" t="s">
        <v>13</v>
      </c>
      <c r="F212" s="19">
        <f>SUM(G212:M212)</f>
        <v>0</v>
      </c>
      <c r="G212" s="19"/>
      <c r="H212" s="19"/>
      <c r="I212" s="19"/>
      <c r="J212" s="19"/>
      <c r="K212" s="20"/>
      <c r="L212" s="27"/>
      <c r="M212" s="20"/>
      <c r="N212" s="28"/>
    </row>
    <row r="213" spans="1:14" ht="15.75">
      <c r="A213" s="43"/>
      <c r="B213" s="46" t="s">
        <v>79</v>
      </c>
      <c r="C213" s="47"/>
      <c r="D213" s="43"/>
      <c r="E213" s="23"/>
      <c r="F213" s="22"/>
      <c r="G213" s="22"/>
      <c r="H213" s="22"/>
      <c r="I213" s="22"/>
      <c r="J213" s="22"/>
      <c r="K213" s="21"/>
      <c r="L213" s="21"/>
      <c r="M213" s="21"/>
      <c r="N213" s="36"/>
    </row>
    <row r="214" spans="1:14" ht="15.75">
      <c r="A214" s="43"/>
      <c r="B214" s="46"/>
      <c r="C214" s="47"/>
      <c r="D214" s="43"/>
      <c r="E214" s="23" t="s">
        <v>7</v>
      </c>
      <c r="F214" s="24">
        <v>29973.21</v>
      </c>
      <c r="G214" s="24">
        <v>1804.44</v>
      </c>
      <c r="H214" s="24">
        <v>5280</v>
      </c>
      <c r="I214" s="24">
        <v>9307.03</v>
      </c>
      <c r="J214" s="24">
        <v>5926.0599999999995</v>
      </c>
      <c r="K214" s="24">
        <v>1445.1</v>
      </c>
      <c r="L214" s="24">
        <v>1660.58</v>
      </c>
      <c r="M214" s="24">
        <v>4550</v>
      </c>
      <c r="N214" s="36"/>
    </row>
    <row r="215" spans="1:14" ht="15.75">
      <c r="A215" s="43"/>
      <c r="B215" s="46"/>
      <c r="C215" s="47"/>
      <c r="D215" s="43"/>
      <c r="E215" s="23" t="s">
        <v>5</v>
      </c>
      <c r="F215" s="24"/>
      <c r="G215" s="24"/>
      <c r="H215" s="24"/>
      <c r="I215" s="24"/>
      <c r="J215" s="24"/>
      <c r="K215" s="25"/>
      <c r="L215" s="25"/>
      <c r="M215" s="25"/>
      <c r="N215" s="36"/>
    </row>
    <row r="216" spans="1:14" ht="15.75">
      <c r="A216" s="43"/>
      <c r="B216" s="46"/>
      <c r="C216" s="47"/>
      <c r="D216" s="43"/>
      <c r="E216" s="23" t="s">
        <v>9</v>
      </c>
      <c r="F216" s="24">
        <v>20256</v>
      </c>
      <c r="G216" s="24">
        <v>1800</v>
      </c>
      <c r="H216" s="24">
        <v>4610</v>
      </c>
      <c r="I216" s="24">
        <v>6246</v>
      </c>
      <c r="J216" s="24">
        <v>3800</v>
      </c>
      <c r="K216" s="24">
        <v>0</v>
      </c>
      <c r="L216" s="24">
        <v>0</v>
      </c>
      <c r="M216" s="24">
        <v>3800</v>
      </c>
      <c r="N216" s="36"/>
    </row>
    <row r="217" spans="1:14" ht="15.75">
      <c r="A217" s="43"/>
      <c r="B217" s="46"/>
      <c r="C217" s="47"/>
      <c r="D217" s="43"/>
      <c r="E217" s="23" t="s">
        <v>6</v>
      </c>
      <c r="F217" s="24">
        <v>9467.210000000001</v>
      </c>
      <c r="G217" s="24">
        <v>4.44</v>
      </c>
      <c r="H217" s="24">
        <v>570</v>
      </c>
      <c r="I217" s="24">
        <v>3011.03</v>
      </c>
      <c r="J217" s="24">
        <v>2076.06</v>
      </c>
      <c r="K217" s="24">
        <v>1445.1</v>
      </c>
      <c r="L217" s="24">
        <v>1660.58</v>
      </c>
      <c r="M217" s="24">
        <v>700</v>
      </c>
      <c r="N217" s="36"/>
    </row>
    <row r="218" spans="1:14" ht="15.75">
      <c r="A218" s="43"/>
      <c r="B218" s="46"/>
      <c r="C218" s="47"/>
      <c r="D218" s="43"/>
      <c r="E218" s="23" t="s">
        <v>10</v>
      </c>
      <c r="F218" s="24">
        <v>250</v>
      </c>
      <c r="G218" s="24">
        <v>0</v>
      </c>
      <c r="H218" s="24">
        <v>100</v>
      </c>
      <c r="I218" s="24">
        <v>50</v>
      </c>
      <c r="J218" s="24">
        <v>50</v>
      </c>
      <c r="K218" s="24">
        <v>0</v>
      </c>
      <c r="L218" s="24">
        <v>0</v>
      </c>
      <c r="M218" s="24">
        <v>50</v>
      </c>
      <c r="N218" s="36"/>
    </row>
    <row r="219" spans="1:14" ht="15.75">
      <c r="A219" s="43"/>
      <c r="B219" s="46"/>
      <c r="C219" s="47"/>
      <c r="D219" s="43"/>
      <c r="E219" s="23" t="s">
        <v>13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36"/>
    </row>
    <row r="220" spans="1:14" ht="20.25" customHeight="1">
      <c r="A220" s="35" t="s">
        <v>80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</row>
    <row r="221" spans="1:14" ht="15.75">
      <c r="A221" s="43">
        <v>43</v>
      </c>
      <c r="B221" s="28" t="s">
        <v>81</v>
      </c>
      <c r="C221" s="29" t="s">
        <v>63</v>
      </c>
      <c r="D221" s="30" t="s">
        <v>82</v>
      </c>
      <c r="E221" s="18"/>
      <c r="F221" s="19"/>
      <c r="G221" s="19"/>
      <c r="H221" s="19"/>
      <c r="I221" s="19"/>
      <c r="J221" s="19"/>
      <c r="K221" s="20"/>
      <c r="L221" s="20"/>
      <c r="M221" s="20"/>
      <c r="N221" s="28" t="s">
        <v>154</v>
      </c>
    </row>
    <row r="222" spans="1:14" ht="15.75">
      <c r="A222" s="43"/>
      <c r="B222" s="28"/>
      <c r="C222" s="29"/>
      <c r="D222" s="30"/>
      <c r="E222" s="18" t="s">
        <v>7</v>
      </c>
      <c r="F222" s="19">
        <f>SUM(G222:M222)</f>
        <v>999.6</v>
      </c>
      <c r="G222" s="19">
        <f aca="true" t="shared" si="28" ref="G222:M222">SUM(G224:G227)</f>
        <v>199.9</v>
      </c>
      <c r="H222" s="19">
        <f t="shared" si="28"/>
        <v>199.9</v>
      </c>
      <c r="I222" s="19">
        <f t="shared" si="28"/>
        <v>199.9</v>
      </c>
      <c r="J222" s="19">
        <f t="shared" si="28"/>
        <v>100</v>
      </c>
      <c r="K222" s="19">
        <f t="shared" si="28"/>
        <v>100</v>
      </c>
      <c r="L222" s="19">
        <f t="shared" si="28"/>
        <v>0</v>
      </c>
      <c r="M222" s="19">
        <f t="shared" si="28"/>
        <v>199.9</v>
      </c>
      <c r="N222" s="28"/>
    </row>
    <row r="223" spans="1:14" ht="15.75">
      <c r="A223" s="43"/>
      <c r="B223" s="28"/>
      <c r="C223" s="29"/>
      <c r="D223" s="30"/>
      <c r="E223" s="18" t="s">
        <v>5</v>
      </c>
      <c r="F223" s="19"/>
      <c r="G223" s="19"/>
      <c r="H223" s="19"/>
      <c r="I223" s="19"/>
      <c r="J223" s="19"/>
      <c r="K223" s="20"/>
      <c r="L223" s="20"/>
      <c r="M223" s="20"/>
      <c r="N223" s="28"/>
    </row>
    <row r="224" spans="1:14" ht="15.75">
      <c r="A224" s="43"/>
      <c r="B224" s="28"/>
      <c r="C224" s="29"/>
      <c r="D224" s="30"/>
      <c r="E224" s="18" t="s">
        <v>9</v>
      </c>
      <c r="F224" s="19">
        <f>SUM(G224:M224)</f>
        <v>0</v>
      </c>
      <c r="G224" s="19"/>
      <c r="H224" s="19"/>
      <c r="I224" s="19"/>
      <c r="J224" s="19"/>
      <c r="K224" s="20"/>
      <c r="L224" s="20"/>
      <c r="M224" s="20"/>
      <c r="N224" s="28"/>
    </row>
    <row r="225" spans="1:14" ht="15.75">
      <c r="A225" s="43"/>
      <c r="B225" s="28"/>
      <c r="C225" s="29"/>
      <c r="D225" s="30"/>
      <c r="E225" s="18" t="s">
        <v>6</v>
      </c>
      <c r="F225" s="19">
        <f>SUM(G225:M225)</f>
        <v>399.6</v>
      </c>
      <c r="G225" s="19">
        <v>99.9</v>
      </c>
      <c r="H225" s="19">
        <v>99.9</v>
      </c>
      <c r="I225" s="19">
        <v>99.9</v>
      </c>
      <c r="J225" s="19"/>
      <c r="K225" s="20"/>
      <c r="L225" s="19"/>
      <c r="M225" s="19">
        <v>99.9</v>
      </c>
      <c r="N225" s="28"/>
    </row>
    <row r="226" spans="1:14" ht="15.75">
      <c r="A226" s="43"/>
      <c r="B226" s="28"/>
      <c r="C226" s="29"/>
      <c r="D226" s="30"/>
      <c r="E226" s="18" t="s">
        <v>10</v>
      </c>
      <c r="F226" s="19">
        <f>SUM(G226:M226)</f>
        <v>600</v>
      </c>
      <c r="G226" s="19">
        <v>100</v>
      </c>
      <c r="H226" s="19">
        <v>100</v>
      </c>
      <c r="I226" s="19">
        <v>100</v>
      </c>
      <c r="J226" s="19">
        <v>100</v>
      </c>
      <c r="K226" s="19">
        <v>100</v>
      </c>
      <c r="L226" s="26"/>
      <c r="M226" s="19">
        <v>100</v>
      </c>
      <c r="N226" s="28"/>
    </row>
    <row r="227" spans="1:14" ht="15.75">
      <c r="A227" s="43"/>
      <c r="B227" s="28"/>
      <c r="C227" s="29"/>
      <c r="D227" s="30"/>
      <c r="E227" s="18" t="s">
        <v>13</v>
      </c>
      <c r="F227" s="19">
        <f>SUM(G227:M227)</f>
        <v>0</v>
      </c>
      <c r="G227" s="19"/>
      <c r="H227" s="19"/>
      <c r="I227" s="19"/>
      <c r="J227" s="19"/>
      <c r="K227" s="20"/>
      <c r="L227" s="20"/>
      <c r="M227" s="20"/>
      <c r="N227" s="28"/>
    </row>
    <row r="228" spans="1:14" ht="15.75" customHeight="1">
      <c r="A228" s="43" t="s">
        <v>83</v>
      </c>
      <c r="B228" s="28" t="s">
        <v>84</v>
      </c>
      <c r="C228" s="29" t="s">
        <v>63</v>
      </c>
      <c r="D228" s="30" t="s">
        <v>133</v>
      </c>
      <c r="E228" s="21"/>
      <c r="F228" s="19"/>
      <c r="G228" s="19"/>
      <c r="H228" s="19"/>
      <c r="I228" s="19"/>
      <c r="J228" s="19"/>
      <c r="K228" s="20"/>
      <c r="L228" s="20"/>
      <c r="M228" s="20"/>
      <c r="N228" s="28" t="s">
        <v>204</v>
      </c>
    </row>
    <row r="229" spans="1:14" ht="15.75">
      <c r="A229" s="43"/>
      <c r="B229" s="28"/>
      <c r="C229" s="29"/>
      <c r="D229" s="30"/>
      <c r="E229" s="18" t="s">
        <v>7</v>
      </c>
      <c r="F229" s="19">
        <f>SUM(G229:M229)</f>
        <v>22685</v>
      </c>
      <c r="G229" s="19">
        <f aca="true" t="shared" si="29" ref="G229:M229">SUM(G231:G234)</f>
        <v>0</v>
      </c>
      <c r="H229" s="19">
        <f t="shared" si="29"/>
        <v>0</v>
      </c>
      <c r="I229" s="19">
        <f t="shared" si="29"/>
        <v>995</v>
      </c>
      <c r="J229" s="19">
        <f t="shared" si="29"/>
        <v>6500</v>
      </c>
      <c r="K229" s="19">
        <f t="shared" si="29"/>
        <v>5000</v>
      </c>
      <c r="L229" s="19">
        <f t="shared" si="29"/>
        <v>5000</v>
      </c>
      <c r="M229" s="19">
        <f t="shared" si="29"/>
        <v>5190</v>
      </c>
      <c r="N229" s="28"/>
    </row>
    <row r="230" spans="1:14" ht="15.75">
      <c r="A230" s="43"/>
      <c r="B230" s="28"/>
      <c r="C230" s="29"/>
      <c r="D230" s="30"/>
      <c r="E230" s="18" t="s">
        <v>5</v>
      </c>
      <c r="F230" s="19"/>
      <c r="G230" s="19"/>
      <c r="H230" s="19"/>
      <c r="I230" s="19"/>
      <c r="J230" s="19"/>
      <c r="K230" s="20"/>
      <c r="L230" s="20"/>
      <c r="M230" s="20"/>
      <c r="N230" s="28"/>
    </row>
    <row r="231" spans="1:14" ht="15.75">
      <c r="A231" s="43"/>
      <c r="B231" s="28"/>
      <c r="C231" s="29"/>
      <c r="D231" s="30"/>
      <c r="E231" s="18" t="s">
        <v>9</v>
      </c>
      <c r="F231" s="19">
        <f>SUM(G231:M231)</f>
        <v>20000</v>
      </c>
      <c r="G231" s="19"/>
      <c r="H231" s="19"/>
      <c r="I231" s="19"/>
      <c r="J231" s="19">
        <v>5000</v>
      </c>
      <c r="K231" s="19">
        <v>5000</v>
      </c>
      <c r="L231" s="19">
        <v>5000</v>
      </c>
      <c r="M231" s="19">
        <v>5000</v>
      </c>
      <c r="N231" s="28"/>
    </row>
    <row r="232" spans="1:14" ht="15.75">
      <c r="A232" s="43"/>
      <c r="B232" s="28"/>
      <c r="C232" s="29"/>
      <c r="D232" s="30"/>
      <c r="E232" s="18" t="s">
        <v>6</v>
      </c>
      <c r="F232" s="19">
        <f>SUM(G232:M232)</f>
        <v>2685</v>
      </c>
      <c r="G232" s="19"/>
      <c r="H232" s="19"/>
      <c r="I232" s="19">
        <v>995</v>
      </c>
      <c r="J232" s="19">
        <v>1500</v>
      </c>
      <c r="K232" s="20"/>
      <c r="L232" s="19"/>
      <c r="M232" s="19">
        <v>190</v>
      </c>
      <c r="N232" s="28"/>
    </row>
    <row r="233" spans="1:14" ht="15.75">
      <c r="A233" s="43"/>
      <c r="B233" s="28"/>
      <c r="C233" s="29"/>
      <c r="D233" s="30"/>
      <c r="E233" s="18" t="s">
        <v>10</v>
      </c>
      <c r="F233" s="19">
        <f>SUM(G233:M233)</f>
        <v>0</v>
      </c>
      <c r="G233" s="19"/>
      <c r="H233" s="19"/>
      <c r="I233" s="19"/>
      <c r="J233" s="19"/>
      <c r="K233" s="19"/>
      <c r="L233" s="19"/>
      <c r="M233" s="19"/>
      <c r="N233" s="28"/>
    </row>
    <row r="234" spans="1:14" ht="15.75">
      <c r="A234" s="43"/>
      <c r="B234" s="28"/>
      <c r="C234" s="29"/>
      <c r="D234" s="30"/>
      <c r="E234" s="18" t="s">
        <v>13</v>
      </c>
      <c r="F234" s="19">
        <f>SUM(G234:M234)</f>
        <v>0</v>
      </c>
      <c r="G234" s="19"/>
      <c r="H234" s="19"/>
      <c r="I234" s="19"/>
      <c r="J234" s="19"/>
      <c r="K234" s="20"/>
      <c r="L234" s="20"/>
      <c r="M234" s="20"/>
      <c r="N234" s="28"/>
    </row>
    <row r="235" spans="1:14" ht="17.25" customHeight="1">
      <c r="A235" s="43" t="s">
        <v>85</v>
      </c>
      <c r="B235" s="28" t="s">
        <v>86</v>
      </c>
      <c r="C235" s="29" t="s">
        <v>63</v>
      </c>
      <c r="D235" s="30" t="s">
        <v>133</v>
      </c>
      <c r="E235" s="18"/>
      <c r="F235" s="19"/>
      <c r="G235" s="19"/>
      <c r="H235" s="19"/>
      <c r="I235" s="19"/>
      <c r="J235" s="19"/>
      <c r="K235" s="20"/>
      <c r="L235" s="20"/>
      <c r="M235" s="20"/>
      <c r="N235" s="28" t="s">
        <v>171</v>
      </c>
    </row>
    <row r="236" spans="1:14" ht="17.25" customHeight="1">
      <c r="A236" s="43"/>
      <c r="B236" s="28"/>
      <c r="C236" s="29"/>
      <c r="D236" s="30"/>
      <c r="E236" s="18" t="s">
        <v>7</v>
      </c>
      <c r="F236" s="19">
        <f>SUM(G236:M236)</f>
        <v>1000</v>
      </c>
      <c r="G236" s="19">
        <f>SUM(G238:G241)</f>
        <v>0</v>
      </c>
      <c r="H236" s="19">
        <f aca="true" t="shared" si="30" ref="H236:M236">SUM(H238:H241)</f>
        <v>0</v>
      </c>
      <c r="I236" s="19">
        <f t="shared" si="30"/>
        <v>0</v>
      </c>
      <c r="J236" s="19">
        <f t="shared" si="30"/>
        <v>0</v>
      </c>
      <c r="K236" s="19">
        <f t="shared" si="30"/>
        <v>0</v>
      </c>
      <c r="L236" s="19">
        <f t="shared" si="30"/>
        <v>1000</v>
      </c>
      <c r="M236" s="19">
        <f t="shared" si="30"/>
        <v>0</v>
      </c>
      <c r="N236" s="28"/>
    </row>
    <row r="237" spans="1:14" ht="17.25" customHeight="1">
      <c r="A237" s="43"/>
      <c r="B237" s="28"/>
      <c r="C237" s="29"/>
      <c r="D237" s="30"/>
      <c r="E237" s="18" t="s">
        <v>5</v>
      </c>
      <c r="F237" s="19"/>
      <c r="G237" s="19"/>
      <c r="H237" s="19"/>
      <c r="I237" s="19"/>
      <c r="J237" s="19"/>
      <c r="K237" s="20"/>
      <c r="L237" s="20"/>
      <c r="M237" s="20"/>
      <c r="N237" s="28"/>
    </row>
    <row r="238" spans="1:14" ht="17.25" customHeight="1">
      <c r="A238" s="43"/>
      <c r="B238" s="28"/>
      <c r="C238" s="29"/>
      <c r="D238" s="30"/>
      <c r="E238" s="18" t="s">
        <v>9</v>
      </c>
      <c r="F238" s="19">
        <f>SUM(G238:M238)</f>
        <v>0</v>
      </c>
      <c r="G238" s="19"/>
      <c r="H238" s="19"/>
      <c r="I238" s="19"/>
      <c r="J238" s="19"/>
      <c r="K238" s="20"/>
      <c r="L238" s="20"/>
      <c r="M238" s="20"/>
      <c r="N238" s="28"/>
    </row>
    <row r="239" spans="1:14" ht="17.25" customHeight="1">
      <c r="A239" s="43"/>
      <c r="B239" s="28"/>
      <c r="C239" s="29"/>
      <c r="D239" s="30"/>
      <c r="E239" s="18" t="s">
        <v>6</v>
      </c>
      <c r="F239" s="19">
        <f>SUM(G239:M239)</f>
        <v>1000</v>
      </c>
      <c r="G239" s="19"/>
      <c r="H239" s="19"/>
      <c r="I239" s="19"/>
      <c r="J239" s="19"/>
      <c r="K239" s="20"/>
      <c r="L239" s="19">
        <v>1000</v>
      </c>
      <c r="M239" s="19"/>
      <c r="N239" s="28"/>
    </row>
    <row r="240" spans="1:14" ht="17.25" customHeight="1">
      <c r="A240" s="43"/>
      <c r="B240" s="28"/>
      <c r="C240" s="29"/>
      <c r="D240" s="30"/>
      <c r="E240" s="18" t="s">
        <v>10</v>
      </c>
      <c r="F240" s="19">
        <f>SUM(G240:M240)</f>
        <v>0</v>
      </c>
      <c r="G240" s="19"/>
      <c r="H240" s="19"/>
      <c r="I240" s="19"/>
      <c r="J240" s="19"/>
      <c r="K240" s="19"/>
      <c r="L240" s="19"/>
      <c r="M240" s="19"/>
      <c r="N240" s="28"/>
    </row>
    <row r="241" spans="1:14" ht="24" customHeight="1">
      <c r="A241" s="43"/>
      <c r="B241" s="28"/>
      <c r="C241" s="29"/>
      <c r="D241" s="30"/>
      <c r="E241" s="18" t="s">
        <v>13</v>
      </c>
      <c r="F241" s="19">
        <f>SUM(G241:M241)</f>
        <v>0</v>
      </c>
      <c r="G241" s="19"/>
      <c r="H241" s="19"/>
      <c r="I241" s="19"/>
      <c r="J241" s="19"/>
      <c r="K241" s="20"/>
      <c r="L241" s="20"/>
      <c r="M241" s="20"/>
      <c r="N241" s="28"/>
    </row>
    <row r="242" spans="1:14" ht="18" customHeight="1">
      <c r="A242" s="43" t="s">
        <v>87</v>
      </c>
      <c r="B242" s="28" t="s">
        <v>88</v>
      </c>
      <c r="C242" s="29" t="s">
        <v>89</v>
      </c>
      <c r="D242" s="30" t="s">
        <v>90</v>
      </c>
      <c r="E242" s="18"/>
      <c r="F242" s="19"/>
      <c r="G242" s="19"/>
      <c r="H242" s="19"/>
      <c r="I242" s="19"/>
      <c r="J242" s="19"/>
      <c r="K242" s="20"/>
      <c r="L242" s="20"/>
      <c r="M242" s="20"/>
      <c r="N242" s="28" t="s">
        <v>172</v>
      </c>
    </row>
    <row r="243" spans="1:14" ht="15.75" customHeight="1">
      <c r="A243" s="43"/>
      <c r="B243" s="28"/>
      <c r="C243" s="29"/>
      <c r="D243" s="30"/>
      <c r="E243" s="18" t="s">
        <v>7</v>
      </c>
      <c r="F243" s="19">
        <f>SUM(G243:M243)</f>
        <v>199</v>
      </c>
      <c r="G243" s="19">
        <f>SUM(G245:G248)</f>
        <v>0</v>
      </c>
      <c r="H243" s="19">
        <f aca="true" t="shared" si="31" ref="H243:M243">SUM(H245:H248)</f>
        <v>0</v>
      </c>
      <c r="I243" s="19">
        <f t="shared" si="31"/>
        <v>0</v>
      </c>
      <c r="J243" s="19">
        <f t="shared" si="31"/>
        <v>0</v>
      </c>
      <c r="K243" s="19">
        <f t="shared" si="31"/>
        <v>0</v>
      </c>
      <c r="L243" s="19">
        <f t="shared" si="31"/>
        <v>199</v>
      </c>
      <c r="M243" s="19">
        <f t="shared" si="31"/>
        <v>0</v>
      </c>
      <c r="N243" s="28"/>
    </row>
    <row r="244" spans="1:14" ht="18" customHeight="1">
      <c r="A244" s="43"/>
      <c r="B244" s="28"/>
      <c r="C244" s="29"/>
      <c r="D244" s="30"/>
      <c r="E244" s="18" t="s">
        <v>5</v>
      </c>
      <c r="F244" s="19"/>
      <c r="G244" s="19"/>
      <c r="H244" s="19"/>
      <c r="I244" s="19"/>
      <c r="J244" s="19"/>
      <c r="K244" s="20"/>
      <c r="L244" s="20"/>
      <c r="M244" s="20"/>
      <c r="N244" s="28"/>
    </row>
    <row r="245" spans="1:14" ht="18" customHeight="1">
      <c r="A245" s="43"/>
      <c r="B245" s="28"/>
      <c r="C245" s="29"/>
      <c r="D245" s="30"/>
      <c r="E245" s="18" t="s">
        <v>9</v>
      </c>
      <c r="F245" s="19">
        <f>SUM(G245:M245)</f>
        <v>0</v>
      </c>
      <c r="G245" s="19"/>
      <c r="H245" s="19"/>
      <c r="I245" s="19"/>
      <c r="J245" s="19"/>
      <c r="K245" s="20"/>
      <c r="L245" s="20"/>
      <c r="M245" s="20"/>
      <c r="N245" s="28"/>
    </row>
    <row r="246" spans="1:14" ht="17.25" customHeight="1">
      <c r="A246" s="43"/>
      <c r="B246" s="28"/>
      <c r="C246" s="29"/>
      <c r="D246" s="30"/>
      <c r="E246" s="18" t="s">
        <v>6</v>
      </c>
      <c r="F246" s="19">
        <f>SUM(G246:M246)</f>
        <v>199</v>
      </c>
      <c r="G246" s="19"/>
      <c r="H246" s="19"/>
      <c r="I246" s="19"/>
      <c r="J246" s="19"/>
      <c r="K246" s="20"/>
      <c r="L246" s="19">
        <v>199</v>
      </c>
      <c r="M246" s="19"/>
      <c r="N246" s="28"/>
    </row>
    <row r="247" spans="1:14" ht="18.75" customHeight="1">
      <c r="A247" s="43"/>
      <c r="B247" s="28"/>
      <c r="C247" s="29"/>
      <c r="D247" s="30"/>
      <c r="E247" s="18" t="s">
        <v>10</v>
      </c>
      <c r="F247" s="19">
        <f>SUM(G247:M247)</f>
        <v>0</v>
      </c>
      <c r="G247" s="19"/>
      <c r="H247" s="19"/>
      <c r="I247" s="19"/>
      <c r="J247" s="19"/>
      <c r="K247" s="19"/>
      <c r="L247" s="19"/>
      <c r="M247" s="19"/>
      <c r="N247" s="28"/>
    </row>
    <row r="248" spans="1:14" ht="135" customHeight="1">
      <c r="A248" s="43"/>
      <c r="B248" s="28"/>
      <c r="C248" s="29"/>
      <c r="D248" s="30"/>
      <c r="E248" s="18" t="s">
        <v>13</v>
      </c>
      <c r="F248" s="19">
        <f>SUM(G248:M248)</f>
        <v>0</v>
      </c>
      <c r="G248" s="19"/>
      <c r="H248" s="19"/>
      <c r="I248" s="19"/>
      <c r="J248" s="19"/>
      <c r="K248" s="20"/>
      <c r="L248" s="20"/>
      <c r="M248" s="20"/>
      <c r="N248" s="28"/>
    </row>
    <row r="249" spans="1:14" ht="17.25" customHeight="1">
      <c r="A249" s="50" t="s">
        <v>200</v>
      </c>
      <c r="B249" s="28" t="s">
        <v>201</v>
      </c>
      <c r="C249" s="29" t="s">
        <v>63</v>
      </c>
      <c r="D249" s="30" t="s">
        <v>202</v>
      </c>
      <c r="E249" s="1"/>
      <c r="F249" s="19"/>
      <c r="G249" s="19"/>
      <c r="H249" s="19"/>
      <c r="I249" s="19"/>
      <c r="J249" s="19"/>
      <c r="K249" s="20"/>
      <c r="L249" s="20"/>
      <c r="M249" s="20"/>
      <c r="N249" s="28" t="s">
        <v>203</v>
      </c>
    </row>
    <row r="250" spans="1:14" ht="17.25" customHeight="1">
      <c r="A250" s="51"/>
      <c r="B250" s="28"/>
      <c r="C250" s="29"/>
      <c r="D250" s="30"/>
      <c r="E250" s="18" t="s">
        <v>7</v>
      </c>
      <c r="F250" s="19">
        <f>SUM(G250:M250)</f>
        <v>490</v>
      </c>
      <c r="G250" s="19">
        <f aca="true" t="shared" si="32" ref="G250:M250">SUM(G252:G255)</f>
        <v>0</v>
      </c>
      <c r="H250" s="19">
        <f t="shared" si="32"/>
        <v>0</v>
      </c>
      <c r="I250" s="19">
        <f t="shared" si="32"/>
        <v>0</v>
      </c>
      <c r="J250" s="19">
        <f t="shared" si="32"/>
        <v>0</v>
      </c>
      <c r="K250" s="19">
        <f t="shared" si="32"/>
        <v>0</v>
      </c>
      <c r="L250" s="19">
        <f t="shared" si="32"/>
        <v>490</v>
      </c>
      <c r="M250" s="19">
        <f t="shared" si="32"/>
        <v>0</v>
      </c>
      <c r="N250" s="28"/>
    </row>
    <row r="251" spans="1:14" ht="19.5" customHeight="1">
      <c r="A251" s="51"/>
      <c r="B251" s="28"/>
      <c r="C251" s="29"/>
      <c r="D251" s="30"/>
      <c r="E251" s="18" t="s">
        <v>5</v>
      </c>
      <c r="F251" s="19"/>
      <c r="G251" s="19"/>
      <c r="H251" s="19"/>
      <c r="I251" s="19"/>
      <c r="J251" s="19"/>
      <c r="K251" s="20"/>
      <c r="L251" s="20"/>
      <c r="M251" s="20"/>
      <c r="N251" s="28"/>
    </row>
    <row r="252" spans="1:14" ht="17.25" customHeight="1">
      <c r="A252" s="51"/>
      <c r="B252" s="28"/>
      <c r="C252" s="29"/>
      <c r="D252" s="30"/>
      <c r="E252" s="18" t="s">
        <v>9</v>
      </c>
      <c r="F252" s="19">
        <f>SUM(G252:M252)</f>
        <v>0</v>
      </c>
      <c r="G252" s="19"/>
      <c r="H252" s="19"/>
      <c r="I252" s="19"/>
      <c r="J252" s="19"/>
      <c r="K252" s="19"/>
      <c r="L252" s="19"/>
      <c r="M252" s="19"/>
      <c r="N252" s="28"/>
    </row>
    <row r="253" spans="1:14" ht="18" customHeight="1">
      <c r="A253" s="51"/>
      <c r="B253" s="28"/>
      <c r="C253" s="29"/>
      <c r="D253" s="30"/>
      <c r="E253" s="18" t="s">
        <v>6</v>
      </c>
      <c r="F253" s="19">
        <f>SUM(G253:M253)</f>
        <v>490</v>
      </c>
      <c r="G253" s="19"/>
      <c r="H253" s="19"/>
      <c r="I253" s="19"/>
      <c r="J253" s="19"/>
      <c r="K253" s="20"/>
      <c r="L253" s="19">
        <v>490</v>
      </c>
      <c r="M253" s="19"/>
      <c r="N253" s="28"/>
    </row>
    <row r="254" spans="1:14" ht="18" customHeight="1">
      <c r="A254" s="51"/>
      <c r="B254" s="28"/>
      <c r="C254" s="29"/>
      <c r="D254" s="30"/>
      <c r="E254" s="18" t="s">
        <v>10</v>
      </c>
      <c r="F254" s="19">
        <f>SUM(G254:M254)</f>
        <v>0</v>
      </c>
      <c r="G254" s="19"/>
      <c r="H254" s="19"/>
      <c r="I254" s="19"/>
      <c r="J254" s="19"/>
      <c r="K254" s="19"/>
      <c r="L254" s="19"/>
      <c r="M254" s="19"/>
      <c r="N254" s="28"/>
    </row>
    <row r="255" spans="1:14" ht="19.5" customHeight="1">
      <c r="A255" s="52"/>
      <c r="B255" s="28"/>
      <c r="C255" s="29"/>
      <c r="D255" s="30"/>
      <c r="E255" s="18" t="s">
        <v>13</v>
      </c>
      <c r="F255" s="19">
        <f>SUM(G255:M255)</f>
        <v>0</v>
      </c>
      <c r="G255" s="19"/>
      <c r="H255" s="19"/>
      <c r="I255" s="19"/>
      <c r="J255" s="19"/>
      <c r="K255" s="20"/>
      <c r="L255" s="20"/>
      <c r="M255" s="20"/>
      <c r="N255" s="28"/>
    </row>
    <row r="256" spans="1:14" ht="15.75">
      <c r="A256" s="43"/>
      <c r="B256" s="46" t="s">
        <v>91</v>
      </c>
      <c r="C256" s="29"/>
      <c r="D256" s="30"/>
      <c r="E256" s="23"/>
      <c r="F256" s="19"/>
      <c r="G256" s="19"/>
      <c r="H256" s="19"/>
      <c r="I256" s="19"/>
      <c r="J256" s="19"/>
      <c r="K256" s="20"/>
      <c r="L256" s="20"/>
      <c r="M256" s="20"/>
      <c r="N256" s="36"/>
    </row>
    <row r="257" spans="1:14" ht="15.75">
      <c r="A257" s="43"/>
      <c r="B257" s="46"/>
      <c r="C257" s="29"/>
      <c r="D257" s="30"/>
      <c r="E257" s="23" t="s">
        <v>7</v>
      </c>
      <c r="F257" s="24">
        <v>27001.379999999997</v>
      </c>
      <c r="G257" s="24">
        <v>199.9</v>
      </c>
      <c r="H257" s="24">
        <v>499.08000000000004</v>
      </c>
      <c r="I257" s="24">
        <v>1662.7</v>
      </c>
      <c r="J257" s="24">
        <v>7226.8</v>
      </c>
      <c r="K257" s="24">
        <v>5334</v>
      </c>
      <c r="L257" s="24">
        <v>6689</v>
      </c>
      <c r="M257" s="24">
        <v>5389.9</v>
      </c>
      <c r="N257" s="36"/>
    </row>
    <row r="258" spans="1:14" ht="15.75">
      <c r="A258" s="43"/>
      <c r="B258" s="46"/>
      <c r="C258" s="29"/>
      <c r="D258" s="30"/>
      <c r="E258" s="23" t="s">
        <v>5</v>
      </c>
      <c r="F258" s="24"/>
      <c r="G258" s="24"/>
      <c r="H258" s="24"/>
      <c r="I258" s="24"/>
      <c r="J258" s="24"/>
      <c r="K258" s="19"/>
      <c r="L258" s="25"/>
      <c r="M258" s="25"/>
      <c r="N258" s="36"/>
    </row>
    <row r="259" spans="1:14" ht="15.75">
      <c r="A259" s="43"/>
      <c r="B259" s="46"/>
      <c r="C259" s="29"/>
      <c r="D259" s="30"/>
      <c r="E259" s="23" t="s">
        <v>9</v>
      </c>
      <c r="F259" s="24">
        <v>20000</v>
      </c>
      <c r="G259" s="24">
        <v>0</v>
      </c>
      <c r="H259" s="24">
        <v>0</v>
      </c>
      <c r="I259" s="24">
        <v>0</v>
      </c>
      <c r="J259" s="24">
        <v>5000</v>
      </c>
      <c r="K259" s="24">
        <v>5000</v>
      </c>
      <c r="L259" s="24">
        <v>5000</v>
      </c>
      <c r="M259" s="24">
        <v>5000</v>
      </c>
      <c r="N259" s="36"/>
    </row>
    <row r="260" spans="1:14" ht="15.75">
      <c r="A260" s="43"/>
      <c r="B260" s="46"/>
      <c r="C260" s="29"/>
      <c r="D260" s="30"/>
      <c r="E260" s="23" t="s">
        <v>6</v>
      </c>
      <c r="F260" s="24">
        <v>6401.38</v>
      </c>
      <c r="G260" s="24">
        <v>99.9</v>
      </c>
      <c r="H260" s="24">
        <v>399.08000000000004</v>
      </c>
      <c r="I260" s="24">
        <v>1562.7</v>
      </c>
      <c r="J260" s="24">
        <v>2126.8</v>
      </c>
      <c r="K260" s="24">
        <v>234</v>
      </c>
      <c r="L260" s="24">
        <v>1689</v>
      </c>
      <c r="M260" s="24">
        <v>289.9</v>
      </c>
      <c r="N260" s="36"/>
    </row>
    <row r="261" spans="1:14" ht="15.75">
      <c r="A261" s="43"/>
      <c r="B261" s="46"/>
      <c r="C261" s="29"/>
      <c r="D261" s="30"/>
      <c r="E261" s="23" t="s">
        <v>10</v>
      </c>
      <c r="F261" s="24">
        <v>600</v>
      </c>
      <c r="G261" s="24">
        <v>100</v>
      </c>
      <c r="H261" s="24">
        <v>100</v>
      </c>
      <c r="I261" s="24">
        <v>100</v>
      </c>
      <c r="J261" s="24">
        <v>100</v>
      </c>
      <c r="K261" s="24">
        <v>100</v>
      </c>
      <c r="L261" s="24">
        <v>0</v>
      </c>
      <c r="M261" s="24">
        <v>100</v>
      </c>
      <c r="N261" s="36"/>
    </row>
    <row r="262" spans="1:14" ht="15.75">
      <c r="A262" s="43"/>
      <c r="B262" s="46"/>
      <c r="C262" s="29"/>
      <c r="D262" s="30"/>
      <c r="E262" s="23" t="s">
        <v>13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36"/>
    </row>
    <row r="263" spans="1:14" ht="20.25" customHeight="1">
      <c r="A263" s="35" t="s">
        <v>92</v>
      </c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</row>
    <row r="264" spans="1:14" ht="15.75" customHeight="1">
      <c r="A264" s="43">
        <v>52</v>
      </c>
      <c r="B264" s="28" t="s">
        <v>93</v>
      </c>
      <c r="C264" s="29" t="s">
        <v>94</v>
      </c>
      <c r="D264" s="30" t="s">
        <v>190</v>
      </c>
      <c r="E264" s="18"/>
      <c r="F264" s="22"/>
      <c r="G264" s="22"/>
      <c r="H264" s="22"/>
      <c r="I264" s="22"/>
      <c r="J264" s="22"/>
      <c r="K264" s="21"/>
      <c r="L264" s="21"/>
      <c r="M264" s="21"/>
      <c r="N264" s="28" t="s">
        <v>155</v>
      </c>
    </row>
    <row r="265" spans="1:14" ht="15.75">
      <c r="A265" s="43"/>
      <c r="B265" s="28"/>
      <c r="C265" s="29"/>
      <c r="D265" s="30"/>
      <c r="E265" s="18" t="s">
        <v>7</v>
      </c>
      <c r="F265" s="19">
        <f>SUM(G265:M265)</f>
        <v>1500</v>
      </c>
      <c r="G265" s="19">
        <f aca="true" t="shared" si="33" ref="G265:M265">SUM(G267:G270)</f>
        <v>0</v>
      </c>
      <c r="H265" s="19">
        <f t="shared" si="33"/>
        <v>0</v>
      </c>
      <c r="I265" s="19">
        <f t="shared" si="33"/>
        <v>0</v>
      </c>
      <c r="J265" s="19">
        <f t="shared" si="33"/>
        <v>1500</v>
      </c>
      <c r="K265" s="19">
        <f t="shared" si="33"/>
        <v>0</v>
      </c>
      <c r="L265" s="19">
        <f t="shared" si="33"/>
        <v>0</v>
      </c>
      <c r="M265" s="19">
        <f t="shared" si="33"/>
        <v>0</v>
      </c>
      <c r="N265" s="28"/>
    </row>
    <row r="266" spans="1:14" ht="15.75">
      <c r="A266" s="43"/>
      <c r="B266" s="28"/>
      <c r="C266" s="29"/>
      <c r="D266" s="30"/>
      <c r="E266" s="18" t="s">
        <v>5</v>
      </c>
      <c r="F266" s="19"/>
      <c r="G266" s="19"/>
      <c r="H266" s="19"/>
      <c r="I266" s="19"/>
      <c r="J266" s="19"/>
      <c r="K266" s="20"/>
      <c r="L266" s="20"/>
      <c r="M266" s="20"/>
      <c r="N266" s="28"/>
    </row>
    <row r="267" spans="1:14" ht="15.75">
      <c r="A267" s="43"/>
      <c r="B267" s="28"/>
      <c r="C267" s="29"/>
      <c r="D267" s="30"/>
      <c r="E267" s="18" t="s">
        <v>9</v>
      </c>
      <c r="F267" s="19">
        <f>SUM(G267:M267)</f>
        <v>1500</v>
      </c>
      <c r="G267" s="19"/>
      <c r="H267" s="19"/>
      <c r="I267" s="19"/>
      <c r="J267" s="19">
        <v>1500</v>
      </c>
      <c r="K267" s="20"/>
      <c r="L267" s="26"/>
      <c r="M267" s="19"/>
      <c r="N267" s="28"/>
    </row>
    <row r="268" spans="1:14" ht="15.75">
      <c r="A268" s="43"/>
      <c r="B268" s="28"/>
      <c r="C268" s="29"/>
      <c r="D268" s="30"/>
      <c r="E268" s="18" t="s">
        <v>6</v>
      </c>
      <c r="F268" s="19">
        <f>SUM(G268:M268)</f>
        <v>0</v>
      </c>
      <c r="G268" s="19"/>
      <c r="H268" s="19"/>
      <c r="I268" s="19"/>
      <c r="J268" s="19"/>
      <c r="K268" s="19"/>
      <c r="L268" s="19"/>
      <c r="M268" s="19"/>
      <c r="N268" s="28"/>
    </row>
    <row r="269" spans="1:14" ht="15.75">
      <c r="A269" s="43"/>
      <c r="B269" s="28"/>
      <c r="C269" s="29"/>
      <c r="D269" s="30"/>
      <c r="E269" s="18" t="s">
        <v>10</v>
      </c>
      <c r="F269" s="19">
        <f>SUM(G269:M269)</f>
        <v>0</v>
      </c>
      <c r="G269" s="19"/>
      <c r="H269" s="19"/>
      <c r="I269" s="19"/>
      <c r="J269" s="19"/>
      <c r="K269" s="19"/>
      <c r="L269" s="19"/>
      <c r="M269" s="19"/>
      <c r="N269" s="28"/>
    </row>
    <row r="270" spans="1:14" ht="36.75" customHeight="1">
      <c r="A270" s="43"/>
      <c r="B270" s="28"/>
      <c r="C270" s="29"/>
      <c r="D270" s="30"/>
      <c r="E270" s="18" t="s">
        <v>13</v>
      </c>
      <c r="F270" s="19">
        <f>SUM(G270:M270)</f>
        <v>0</v>
      </c>
      <c r="G270" s="19"/>
      <c r="H270" s="19"/>
      <c r="I270" s="19"/>
      <c r="J270" s="19"/>
      <c r="K270" s="19"/>
      <c r="L270" s="19"/>
      <c r="M270" s="19"/>
      <c r="N270" s="28"/>
    </row>
    <row r="271" spans="1:14" ht="15.75" customHeight="1">
      <c r="A271" s="43" t="s">
        <v>95</v>
      </c>
      <c r="B271" s="28" t="s">
        <v>96</v>
      </c>
      <c r="C271" s="29" t="s">
        <v>63</v>
      </c>
      <c r="D271" s="30" t="s">
        <v>134</v>
      </c>
      <c r="E271" s="18"/>
      <c r="F271" s="19"/>
      <c r="G271" s="19"/>
      <c r="H271" s="19"/>
      <c r="I271" s="19"/>
      <c r="J271" s="19"/>
      <c r="K271" s="20"/>
      <c r="L271" s="20"/>
      <c r="M271" s="20"/>
      <c r="N271" s="28" t="s">
        <v>143</v>
      </c>
    </row>
    <row r="272" spans="1:14" ht="15.75">
      <c r="A272" s="48"/>
      <c r="B272" s="49"/>
      <c r="C272" s="49"/>
      <c r="D272" s="30"/>
      <c r="E272" s="18" t="s">
        <v>7</v>
      </c>
      <c r="F272" s="19">
        <f>SUM(G272:M272)</f>
        <v>589.8</v>
      </c>
      <c r="G272" s="19">
        <f aca="true" t="shared" si="34" ref="G272:M272">SUM(G274:G277)</f>
        <v>0</v>
      </c>
      <c r="H272" s="19">
        <f t="shared" si="34"/>
        <v>0</v>
      </c>
      <c r="I272" s="19">
        <f t="shared" si="34"/>
        <v>199.9</v>
      </c>
      <c r="J272" s="19">
        <f t="shared" si="34"/>
        <v>199.9</v>
      </c>
      <c r="K272" s="19">
        <f t="shared" si="34"/>
        <v>0</v>
      </c>
      <c r="L272" s="19">
        <f t="shared" si="34"/>
        <v>190</v>
      </c>
      <c r="M272" s="19">
        <f t="shared" si="34"/>
        <v>0</v>
      </c>
      <c r="N272" s="28"/>
    </row>
    <row r="273" spans="1:14" ht="15.75">
      <c r="A273" s="48"/>
      <c r="B273" s="49"/>
      <c r="C273" s="49"/>
      <c r="D273" s="30"/>
      <c r="E273" s="18" t="s">
        <v>5</v>
      </c>
      <c r="F273" s="19"/>
      <c r="G273" s="19"/>
      <c r="H273" s="19"/>
      <c r="I273" s="19"/>
      <c r="J273" s="19"/>
      <c r="K273" s="20"/>
      <c r="L273" s="20"/>
      <c r="M273" s="20"/>
      <c r="N273" s="28"/>
    </row>
    <row r="274" spans="1:14" ht="15.75">
      <c r="A274" s="48"/>
      <c r="B274" s="49"/>
      <c r="C274" s="49"/>
      <c r="D274" s="30"/>
      <c r="E274" s="18" t="s">
        <v>9</v>
      </c>
      <c r="F274" s="19">
        <f>SUM(G274:M274)</f>
        <v>0</v>
      </c>
      <c r="G274" s="19"/>
      <c r="H274" s="19"/>
      <c r="I274" s="19"/>
      <c r="J274" s="19"/>
      <c r="K274" s="20"/>
      <c r="L274" s="20"/>
      <c r="M274" s="20"/>
      <c r="N274" s="28"/>
    </row>
    <row r="275" spans="1:14" ht="15.75">
      <c r="A275" s="48"/>
      <c r="B275" s="49"/>
      <c r="C275" s="49"/>
      <c r="D275" s="30"/>
      <c r="E275" s="18" t="s">
        <v>6</v>
      </c>
      <c r="F275" s="19">
        <f>SUM(G275:M275)</f>
        <v>589.8</v>
      </c>
      <c r="G275" s="19"/>
      <c r="H275" s="19"/>
      <c r="I275" s="19">
        <v>199.9</v>
      </c>
      <c r="J275" s="19">
        <v>199.9</v>
      </c>
      <c r="K275" s="19">
        <v>0</v>
      </c>
      <c r="L275" s="19">
        <v>190</v>
      </c>
      <c r="M275" s="20"/>
      <c r="N275" s="28"/>
    </row>
    <row r="276" spans="1:14" ht="15.75">
      <c r="A276" s="48"/>
      <c r="B276" s="49"/>
      <c r="C276" s="49"/>
      <c r="D276" s="30"/>
      <c r="E276" s="18" t="s">
        <v>10</v>
      </c>
      <c r="F276" s="19">
        <f>SUM(G276:M276)</f>
        <v>0</v>
      </c>
      <c r="G276" s="19"/>
      <c r="H276" s="19"/>
      <c r="I276" s="19"/>
      <c r="J276" s="19"/>
      <c r="K276" s="20"/>
      <c r="L276" s="20"/>
      <c r="M276" s="20"/>
      <c r="N276" s="28"/>
    </row>
    <row r="277" spans="1:14" ht="15.75">
      <c r="A277" s="48"/>
      <c r="B277" s="49"/>
      <c r="C277" s="49"/>
      <c r="D277" s="30"/>
      <c r="E277" s="18" t="s">
        <v>13</v>
      </c>
      <c r="F277" s="19">
        <f>SUM(G277:M277)</f>
        <v>0</v>
      </c>
      <c r="G277" s="19"/>
      <c r="H277" s="19"/>
      <c r="I277" s="19"/>
      <c r="J277" s="19"/>
      <c r="K277" s="20"/>
      <c r="L277" s="20"/>
      <c r="M277" s="20"/>
      <c r="N277" s="28"/>
    </row>
    <row r="278" spans="1:14" ht="15.75">
      <c r="A278" s="43">
        <v>61</v>
      </c>
      <c r="B278" s="28" t="s">
        <v>97</v>
      </c>
      <c r="C278" s="29" t="s">
        <v>63</v>
      </c>
      <c r="D278" s="30" t="s">
        <v>135</v>
      </c>
      <c r="E278" s="18"/>
      <c r="F278" s="19"/>
      <c r="G278" s="19"/>
      <c r="H278" s="19"/>
      <c r="I278" s="19"/>
      <c r="J278" s="19"/>
      <c r="K278" s="20"/>
      <c r="L278" s="20"/>
      <c r="M278" s="20"/>
      <c r="N278" s="28" t="s">
        <v>157</v>
      </c>
    </row>
    <row r="279" spans="1:14" ht="15.75">
      <c r="A279" s="43"/>
      <c r="B279" s="28"/>
      <c r="C279" s="29"/>
      <c r="D279" s="30"/>
      <c r="E279" s="18" t="s">
        <v>7</v>
      </c>
      <c r="F279" s="19">
        <f>SUM(G279:M279)</f>
        <v>117660</v>
      </c>
      <c r="G279" s="19">
        <f aca="true" t="shared" si="35" ref="G279:M279">SUM(G281:G284)</f>
        <v>7100</v>
      </c>
      <c r="H279" s="19">
        <f t="shared" si="35"/>
        <v>15100</v>
      </c>
      <c r="I279" s="19">
        <f t="shared" si="35"/>
        <v>17100</v>
      </c>
      <c r="J279" s="19">
        <f t="shared" si="35"/>
        <v>25260</v>
      </c>
      <c r="K279" s="19">
        <f t="shared" si="35"/>
        <v>25000</v>
      </c>
      <c r="L279" s="19">
        <f t="shared" si="35"/>
        <v>25000</v>
      </c>
      <c r="M279" s="19">
        <f t="shared" si="35"/>
        <v>3100</v>
      </c>
      <c r="N279" s="28"/>
    </row>
    <row r="280" spans="1:14" ht="15.75">
      <c r="A280" s="43"/>
      <c r="B280" s="28"/>
      <c r="C280" s="29"/>
      <c r="D280" s="30"/>
      <c r="E280" s="18" t="s">
        <v>5</v>
      </c>
      <c r="F280" s="19"/>
      <c r="G280" s="19"/>
      <c r="H280" s="19"/>
      <c r="I280" s="19"/>
      <c r="J280" s="19"/>
      <c r="K280" s="20"/>
      <c r="L280" s="20"/>
      <c r="M280" s="20"/>
      <c r="N280" s="28"/>
    </row>
    <row r="281" spans="1:14" ht="15.75">
      <c r="A281" s="43"/>
      <c r="B281" s="28"/>
      <c r="C281" s="29"/>
      <c r="D281" s="30"/>
      <c r="E281" s="18" t="s">
        <v>9</v>
      </c>
      <c r="F281" s="19">
        <f>SUM(G281:M281)</f>
        <v>113000</v>
      </c>
      <c r="G281" s="19">
        <v>7000</v>
      </c>
      <c r="H281" s="19">
        <v>15000</v>
      </c>
      <c r="I281" s="19">
        <v>15000</v>
      </c>
      <c r="J281" s="19">
        <v>25000</v>
      </c>
      <c r="K281" s="19">
        <v>25000</v>
      </c>
      <c r="L281" s="19">
        <v>25000</v>
      </c>
      <c r="M281" s="19">
        <v>1000</v>
      </c>
      <c r="N281" s="28"/>
    </row>
    <row r="282" spans="1:14" ht="15.75">
      <c r="A282" s="43"/>
      <c r="B282" s="28"/>
      <c r="C282" s="29"/>
      <c r="D282" s="30"/>
      <c r="E282" s="18" t="s">
        <v>6</v>
      </c>
      <c r="F282" s="19">
        <f>SUM(G282:M282)</f>
        <v>4260</v>
      </c>
      <c r="G282" s="21"/>
      <c r="H282" s="19"/>
      <c r="I282" s="19">
        <v>2000</v>
      </c>
      <c r="J282" s="19">
        <v>260</v>
      </c>
      <c r="K282" s="19"/>
      <c r="L282" s="19"/>
      <c r="M282" s="19">
        <v>2000</v>
      </c>
      <c r="N282" s="28"/>
    </row>
    <row r="283" spans="1:14" ht="15.75">
      <c r="A283" s="43"/>
      <c r="B283" s="28"/>
      <c r="C283" s="29"/>
      <c r="D283" s="30"/>
      <c r="E283" s="18" t="s">
        <v>10</v>
      </c>
      <c r="F283" s="19">
        <f>SUM(G283:M283)</f>
        <v>400</v>
      </c>
      <c r="G283" s="19">
        <v>100</v>
      </c>
      <c r="H283" s="19">
        <v>100</v>
      </c>
      <c r="I283" s="19">
        <v>100</v>
      </c>
      <c r="J283" s="19"/>
      <c r="K283" s="19"/>
      <c r="L283" s="19"/>
      <c r="M283" s="19">
        <v>100</v>
      </c>
      <c r="N283" s="28"/>
    </row>
    <row r="284" spans="1:14" ht="15.75">
      <c r="A284" s="43"/>
      <c r="B284" s="28"/>
      <c r="C284" s="29"/>
      <c r="D284" s="30"/>
      <c r="E284" s="18" t="s">
        <v>13</v>
      </c>
      <c r="F284" s="19">
        <v>0</v>
      </c>
      <c r="G284" s="19"/>
      <c r="H284" s="19"/>
      <c r="I284" s="19"/>
      <c r="J284" s="19"/>
      <c r="K284" s="19"/>
      <c r="L284" s="19"/>
      <c r="M284" s="19"/>
      <c r="N284" s="28"/>
    </row>
    <row r="285" spans="1:14" ht="15.75" customHeight="1">
      <c r="A285" s="43" t="s">
        <v>98</v>
      </c>
      <c r="B285" s="28" t="s">
        <v>178</v>
      </c>
      <c r="C285" s="29" t="s">
        <v>32</v>
      </c>
      <c r="D285" s="30" t="s">
        <v>136</v>
      </c>
      <c r="E285" s="18"/>
      <c r="F285" s="19"/>
      <c r="G285" s="19"/>
      <c r="H285" s="19"/>
      <c r="I285" s="19"/>
      <c r="J285" s="19"/>
      <c r="K285" s="20"/>
      <c r="L285" s="20"/>
      <c r="M285" s="20"/>
      <c r="N285" s="28" t="s">
        <v>197</v>
      </c>
    </row>
    <row r="286" spans="1:14" ht="15.75">
      <c r="A286" s="43"/>
      <c r="B286" s="28"/>
      <c r="C286" s="29"/>
      <c r="D286" s="30"/>
      <c r="E286" s="18" t="s">
        <v>7</v>
      </c>
      <c r="F286" s="19">
        <f>SUM(G286:M286)</f>
        <v>220</v>
      </c>
      <c r="G286" s="19">
        <f aca="true" t="shared" si="36" ref="G286:M286">SUM(G288:G291)</f>
        <v>0</v>
      </c>
      <c r="H286" s="19">
        <f t="shared" si="36"/>
        <v>0</v>
      </c>
      <c r="I286" s="19">
        <f t="shared" si="36"/>
        <v>0</v>
      </c>
      <c r="J286" s="19">
        <f t="shared" si="36"/>
        <v>0</v>
      </c>
      <c r="K286" s="19">
        <f t="shared" si="36"/>
        <v>0</v>
      </c>
      <c r="L286" s="19">
        <f t="shared" si="36"/>
        <v>220</v>
      </c>
      <c r="M286" s="19">
        <f t="shared" si="36"/>
        <v>0</v>
      </c>
      <c r="N286" s="28"/>
    </row>
    <row r="287" spans="1:14" ht="15.75">
      <c r="A287" s="43"/>
      <c r="B287" s="28"/>
      <c r="C287" s="29"/>
      <c r="D287" s="30"/>
      <c r="E287" s="18" t="s">
        <v>5</v>
      </c>
      <c r="F287" s="19"/>
      <c r="G287" s="19"/>
      <c r="H287" s="19"/>
      <c r="I287" s="19"/>
      <c r="J287" s="19"/>
      <c r="K287" s="20"/>
      <c r="L287" s="20"/>
      <c r="M287" s="20"/>
      <c r="N287" s="28"/>
    </row>
    <row r="288" spans="1:14" ht="15.75">
      <c r="A288" s="43"/>
      <c r="B288" s="28"/>
      <c r="C288" s="29"/>
      <c r="D288" s="30"/>
      <c r="E288" s="18" t="s">
        <v>9</v>
      </c>
      <c r="F288" s="19">
        <f>SUM(G288:M288)</f>
        <v>0</v>
      </c>
      <c r="G288" s="19"/>
      <c r="H288" s="19"/>
      <c r="I288" s="19"/>
      <c r="J288" s="19"/>
      <c r="K288" s="20"/>
      <c r="L288" s="20"/>
      <c r="M288" s="20"/>
      <c r="N288" s="28"/>
    </row>
    <row r="289" spans="1:14" ht="15.75">
      <c r="A289" s="43"/>
      <c r="B289" s="28"/>
      <c r="C289" s="29"/>
      <c r="D289" s="30"/>
      <c r="E289" s="18" t="s">
        <v>6</v>
      </c>
      <c r="F289" s="19">
        <f>SUM(G289:M289)</f>
        <v>220</v>
      </c>
      <c r="G289" s="19"/>
      <c r="H289" s="19"/>
      <c r="I289" s="19"/>
      <c r="J289" s="19"/>
      <c r="K289" s="20"/>
      <c r="L289" s="19">
        <v>220</v>
      </c>
      <c r="M289" s="20"/>
      <c r="N289" s="28"/>
    </row>
    <row r="290" spans="1:14" ht="15.75">
      <c r="A290" s="43"/>
      <c r="B290" s="28"/>
      <c r="C290" s="29"/>
      <c r="D290" s="30"/>
      <c r="E290" s="18" t="s">
        <v>10</v>
      </c>
      <c r="F290" s="19">
        <f>SUM(G290:M290)</f>
        <v>0</v>
      </c>
      <c r="G290" s="19"/>
      <c r="H290" s="19"/>
      <c r="I290" s="19"/>
      <c r="J290" s="19"/>
      <c r="K290" s="20"/>
      <c r="L290" s="20"/>
      <c r="M290" s="20"/>
      <c r="N290" s="28"/>
    </row>
    <row r="291" spans="1:14" ht="15.75">
      <c r="A291" s="43"/>
      <c r="B291" s="28"/>
      <c r="C291" s="29"/>
      <c r="D291" s="30"/>
      <c r="E291" s="18" t="s">
        <v>13</v>
      </c>
      <c r="F291" s="19">
        <f>SUM(G291:M291)</f>
        <v>0</v>
      </c>
      <c r="G291" s="19"/>
      <c r="H291" s="19"/>
      <c r="I291" s="19"/>
      <c r="J291" s="19"/>
      <c r="K291" s="20"/>
      <c r="L291" s="27"/>
      <c r="M291" s="20"/>
      <c r="N291" s="28"/>
    </row>
    <row r="292" spans="1:14" ht="15.75">
      <c r="A292" s="43"/>
      <c r="B292" s="46" t="s">
        <v>99</v>
      </c>
      <c r="C292" s="29"/>
      <c r="D292" s="30"/>
      <c r="E292" s="18"/>
      <c r="F292" s="19"/>
      <c r="G292" s="19"/>
      <c r="H292" s="19"/>
      <c r="I292" s="19"/>
      <c r="J292" s="19"/>
      <c r="K292" s="20"/>
      <c r="L292" s="20"/>
      <c r="M292" s="20"/>
      <c r="N292" s="36"/>
    </row>
    <row r="293" spans="1:14" ht="15.75">
      <c r="A293" s="43"/>
      <c r="B293" s="46"/>
      <c r="C293" s="29"/>
      <c r="D293" s="30"/>
      <c r="E293" s="23" t="s">
        <v>7</v>
      </c>
      <c r="F293" s="24">
        <v>159098.95814</v>
      </c>
      <c r="G293" s="24">
        <v>12619.3</v>
      </c>
      <c r="H293" s="24">
        <v>25398.800000000003</v>
      </c>
      <c r="I293" s="24">
        <v>37870.95814</v>
      </c>
      <c r="J293" s="24">
        <v>27199.9</v>
      </c>
      <c r="K293" s="24">
        <v>27500</v>
      </c>
      <c r="L293" s="24">
        <v>25410</v>
      </c>
      <c r="M293" s="24">
        <v>3100</v>
      </c>
      <c r="N293" s="36"/>
    </row>
    <row r="294" spans="1:14" ht="15.75">
      <c r="A294" s="43"/>
      <c r="B294" s="46"/>
      <c r="C294" s="29"/>
      <c r="D294" s="30"/>
      <c r="E294" s="23" t="s">
        <v>5</v>
      </c>
      <c r="F294" s="24"/>
      <c r="G294" s="24"/>
      <c r="H294" s="24"/>
      <c r="I294" s="24"/>
      <c r="J294" s="24"/>
      <c r="K294" s="25"/>
      <c r="L294" s="25"/>
      <c r="M294" s="25"/>
      <c r="N294" s="36"/>
    </row>
    <row r="295" spans="1:14" ht="15.75">
      <c r="A295" s="43"/>
      <c r="B295" s="46"/>
      <c r="C295" s="29"/>
      <c r="D295" s="30"/>
      <c r="E295" s="23" t="s">
        <v>9</v>
      </c>
      <c r="F295" s="24">
        <v>141605</v>
      </c>
      <c r="G295" s="24">
        <v>7400</v>
      </c>
      <c r="H295" s="24">
        <v>22857.9</v>
      </c>
      <c r="I295" s="24">
        <v>33847.1</v>
      </c>
      <c r="J295" s="24">
        <v>26500</v>
      </c>
      <c r="K295" s="24">
        <v>25000</v>
      </c>
      <c r="L295" s="24">
        <v>25000</v>
      </c>
      <c r="M295" s="24">
        <v>1000</v>
      </c>
      <c r="N295" s="36"/>
    </row>
    <row r="296" spans="1:14" ht="15.75">
      <c r="A296" s="43"/>
      <c r="B296" s="46"/>
      <c r="C296" s="29"/>
      <c r="D296" s="30"/>
      <c r="E296" s="23" t="s">
        <v>6</v>
      </c>
      <c r="F296" s="24">
        <v>16318.25814</v>
      </c>
      <c r="G296" s="24">
        <v>4959.3</v>
      </c>
      <c r="H296" s="24">
        <v>2031</v>
      </c>
      <c r="I296" s="24">
        <v>3718.05814</v>
      </c>
      <c r="J296" s="24">
        <v>699.9</v>
      </c>
      <c r="K296" s="24">
        <v>2500</v>
      </c>
      <c r="L296" s="24">
        <v>410</v>
      </c>
      <c r="M296" s="24">
        <v>2000</v>
      </c>
      <c r="N296" s="36"/>
    </row>
    <row r="297" spans="1:14" ht="15.75">
      <c r="A297" s="43"/>
      <c r="B297" s="46"/>
      <c r="C297" s="29"/>
      <c r="D297" s="30"/>
      <c r="E297" s="23" t="s">
        <v>10</v>
      </c>
      <c r="F297" s="24">
        <v>1175.7</v>
      </c>
      <c r="G297" s="24">
        <v>260</v>
      </c>
      <c r="H297" s="24">
        <v>509.9</v>
      </c>
      <c r="I297" s="24">
        <v>305.8</v>
      </c>
      <c r="J297" s="24">
        <v>0</v>
      </c>
      <c r="K297" s="24">
        <v>0</v>
      </c>
      <c r="L297" s="24">
        <v>0</v>
      </c>
      <c r="M297" s="24">
        <v>100</v>
      </c>
      <c r="N297" s="36"/>
    </row>
    <row r="298" spans="1:14" ht="15.75">
      <c r="A298" s="43"/>
      <c r="B298" s="46"/>
      <c r="C298" s="29"/>
      <c r="D298" s="30"/>
      <c r="E298" s="23" t="s">
        <v>13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36"/>
    </row>
    <row r="299" spans="1:14" ht="20.25" customHeight="1">
      <c r="A299" s="35" t="s">
        <v>100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</row>
    <row r="300" spans="1:14" ht="15.75" customHeight="1">
      <c r="A300" s="43">
        <v>65</v>
      </c>
      <c r="B300" s="28" t="s">
        <v>116</v>
      </c>
      <c r="C300" s="29" t="s">
        <v>63</v>
      </c>
      <c r="D300" s="30" t="s">
        <v>102</v>
      </c>
      <c r="E300" s="18"/>
      <c r="F300" s="19"/>
      <c r="G300" s="19"/>
      <c r="H300" s="19"/>
      <c r="I300" s="19"/>
      <c r="J300" s="19"/>
      <c r="K300" s="20"/>
      <c r="L300" s="20"/>
      <c r="M300" s="20"/>
      <c r="N300" s="28" t="s">
        <v>156</v>
      </c>
    </row>
    <row r="301" spans="1:14" ht="15.75">
      <c r="A301" s="43"/>
      <c r="B301" s="28"/>
      <c r="C301" s="29"/>
      <c r="D301" s="30"/>
      <c r="E301" s="18" t="s">
        <v>7</v>
      </c>
      <c r="F301" s="19">
        <f>SUM(G301:M301)</f>
        <v>200</v>
      </c>
      <c r="G301" s="19">
        <f aca="true" t="shared" si="37" ref="G301:M301">SUM(G303:G306)</f>
        <v>50</v>
      </c>
      <c r="H301" s="19">
        <f t="shared" si="37"/>
        <v>50</v>
      </c>
      <c r="I301" s="19">
        <f t="shared" si="37"/>
        <v>50</v>
      </c>
      <c r="J301" s="19">
        <f t="shared" si="37"/>
        <v>0</v>
      </c>
      <c r="K301" s="19">
        <f t="shared" si="37"/>
        <v>0</v>
      </c>
      <c r="L301" s="19">
        <f t="shared" si="37"/>
        <v>0</v>
      </c>
      <c r="M301" s="19">
        <f t="shared" si="37"/>
        <v>50</v>
      </c>
      <c r="N301" s="28"/>
    </row>
    <row r="302" spans="1:14" ht="15.75">
      <c r="A302" s="43"/>
      <c r="B302" s="28"/>
      <c r="C302" s="29"/>
      <c r="D302" s="30"/>
      <c r="E302" s="18" t="s">
        <v>5</v>
      </c>
      <c r="F302" s="19"/>
      <c r="G302" s="19"/>
      <c r="H302" s="19"/>
      <c r="I302" s="19"/>
      <c r="J302" s="19"/>
      <c r="K302" s="20"/>
      <c r="L302" s="20"/>
      <c r="M302" s="20"/>
      <c r="N302" s="28"/>
    </row>
    <row r="303" spans="1:14" ht="15.75">
      <c r="A303" s="43"/>
      <c r="B303" s="28"/>
      <c r="C303" s="29"/>
      <c r="D303" s="30"/>
      <c r="E303" s="18" t="s">
        <v>9</v>
      </c>
      <c r="F303" s="19">
        <f>SUM(G303:M303)</f>
        <v>0</v>
      </c>
      <c r="G303" s="19"/>
      <c r="H303" s="19"/>
      <c r="I303" s="19"/>
      <c r="J303" s="19"/>
      <c r="K303" s="19"/>
      <c r="L303" s="19"/>
      <c r="M303" s="19"/>
      <c r="N303" s="28"/>
    </row>
    <row r="304" spans="1:14" ht="15.75">
      <c r="A304" s="43"/>
      <c r="B304" s="28"/>
      <c r="C304" s="29"/>
      <c r="D304" s="30"/>
      <c r="E304" s="18" t="s">
        <v>6</v>
      </c>
      <c r="F304" s="19">
        <f>SUM(G304:M304)</f>
        <v>200</v>
      </c>
      <c r="G304" s="19">
        <v>50</v>
      </c>
      <c r="H304" s="19">
        <v>50</v>
      </c>
      <c r="I304" s="19">
        <v>50</v>
      </c>
      <c r="J304" s="19"/>
      <c r="K304" s="19"/>
      <c r="L304" s="19"/>
      <c r="M304" s="19">
        <v>50</v>
      </c>
      <c r="N304" s="28"/>
    </row>
    <row r="305" spans="1:14" ht="15.75">
      <c r="A305" s="43"/>
      <c r="B305" s="28"/>
      <c r="C305" s="29"/>
      <c r="D305" s="30"/>
      <c r="E305" s="18" t="s">
        <v>10</v>
      </c>
      <c r="F305" s="19">
        <f>SUM(G305:M305)</f>
        <v>0</v>
      </c>
      <c r="G305" s="19"/>
      <c r="H305" s="19"/>
      <c r="I305" s="19"/>
      <c r="J305" s="19"/>
      <c r="K305" s="19"/>
      <c r="L305" s="19"/>
      <c r="M305" s="19"/>
      <c r="N305" s="28"/>
    </row>
    <row r="306" spans="1:14" ht="15.75">
      <c r="A306" s="43"/>
      <c r="B306" s="28"/>
      <c r="C306" s="29"/>
      <c r="D306" s="30"/>
      <c r="E306" s="18" t="s">
        <v>13</v>
      </c>
      <c r="F306" s="19">
        <f>SUM(G306:M306)</f>
        <v>0</v>
      </c>
      <c r="G306" s="19"/>
      <c r="H306" s="19"/>
      <c r="I306" s="19"/>
      <c r="J306" s="19"/>
      <c r="K306" s="19"/>
      <c r="L306" s="19"/>
      <c r="M306" s="19"/>
      <c r="N306" s="28"/>
    </row>
    <row r="307" spans="1:14" ht="15.75" customHeight="1">
      <c r="A307" s="43">
        <v>66</v>
      </c>
      <c r="B307" s="28" t="s">
        <v>101</v>
      </c>
      <c r="C307" s="29" t="s">
        <v>63</v>
      </c>
      <c r="D307" s="30" t="s">
        <v>139</v>
      </c>
      <c r="E307" s="18"/>
      <c r="F307" s="19"/>
      <c r="G307" s="19"/>
      <c r="H307" s="19"/>
      <c r="I307" s="19"/>
      <c r="J307" s="19"/>
      <c r="K307" s="20"/>
      <c r="L307" s="20"/>
      <c r="M307" s="20"/>
      <c r="N307" s="28" t="s">
        <v>173</v>
      </c>
    </row>
    <row r="308" spans="1:14" ht="15.75">
      <c r="A308" s="43"/>
      <c r="B308" s="28"/>
      <c r="C308" s="29"/>
      <c r="D308" s="30"/>
      <c r="E308" s="18" t="s">
        <v>7</v>
      </c>
      <c r="F308" s="19">
        <f>SUM(G308:M308)</f>
        <v>124.5</v>
      </c>
      <c r="G308" s="19">
        <f aca="true" t="shared" si="38" ref="G308:M308">SUM(G310:G313)</f>
        <v>20</v>
      </c>
      <c r="H308" s="19">
        <f t="shared" si="38"/>
        <v>20</v>
      </c>
      <c r="I308" s="19">
        <f t="shared" si="38"/>
        <v>4.5</v>
      </c>
      <c r="J308" s="19">
        <f t="shared" si="38"/>
        <v>20</v>
      </c>
      <c r="K308" s="19">
        <f t="shared" si="38"/>
        <v>20</v>
      </c>
      <c r="L308" s="19">
        <f t="shared" si="38"/>
        <v>20</v>
      </c>
      <c r="M308" s="19">
        <f t="shared" si="38"/>
        <v>20</v>
      </c>
      <c r="N308" s="28"/>
    </row>
    <row r="309" spans="1:14" ht="15.75">
      <c r="A309" s="43"/>
      <c r="B309" s="28"/>
      <c r="C309" s="29"/>
      <c r="D309" s="30"/>
      <c r="E309" s="18" t="s">
        <v>5</v>
      </c>
      <c r="F309" s="19"/>
      <c r="G309" s="19"/>
      <c r="H309" s="19"/>
      <c r="I309" s="19"/>
      <c r="J309" s="19"/>
      <c r="K309" s="20"/>
      <c r="L309" s="20"/>
      <c r="M309" s="20"/>
      <c r="N309" s="28"/>
    </row>
    <row r="310" spans="1:14" ht="15.75">
      <c r="A310" s="43"/>
      <c r="B310" s="28"/>
      <c r="C310" s="29"/>
      <c r="D310" s="30"/>
      <c r="E310" s="18" t="s">
        <v>9</v>
      </c>
      <c r="F310" s="19">
        <f>SUM(G310:M310)</f>
        <v>0</v>
      </c>
      <c r="G310" s="19"/>
      <c r="H310" s="19"/>
      <c r="I310" s="19"/>
      <c r="J310" s="19"/>
      <c r="K310" s="19"/>
      <c r="L310" s="19"/>
      <c r="M310" s="19"/>
      <c r="N310" s="28"/>
    </row>
    <row r="311" spans="1:14" ht="15.75">
      <c r="A311" s="43"/>
      <c r="B311" s="28"/>
      <c r="C311" s="29"/>
      <c r="D311" s="30"/>
      <c r="E311" s="18" t="s">
        <v>6</v>
      </c>
      <c r="F311" s="19">
        <f>SUM(G311:M311)</f>
        <v>124.5</v>
      </c>
      <c r="G311" s="19">
        <v>20</v>
      </c>
      <c r="H311" s="19">
        <v>20</v>
      </c>
      <c r="I311" s="19">
        <f>20-15.5</f>
        <v>4.5</v>
      </c>
      <c r="J311" s="19">
        <v>20</v>
      </c>
      <c r="K311" s="19">
        <v>20</v>
      </c>
      <c r="L311" s="19">
        <v>20</v>
      </c>
      <c r="M311" s="19">
        <v>20</v>
      </c>
      <c r="N311" s="28"/>
    </row>
    <row r="312" spans="1:14" ht="15.75">
      <c r="A312" s="43"/>
      <c r="B312" s="28"/>
      <c r="C312" s="29"/>
      <c r="D312" s="30"/>
      <c r="E312" s="18" t="s">
        <v>10</v>
      </c>
      <c r="F312" s="19">
        <f>SUM(G312:M312)</f>
        <v>0</v>
      </c>
      <c r="G312" s="19"/>
      <c r="H312" s="19"/>
      <c r="I312" s="19"/>
      <c r="J312" s="19"/>
      <c r="K312" s="19"/>
      <c r="L312" s="19"/>
      <c r="M312" s="19"/>
      <c r="N312" s="28"/>
    </row>
    <row r="313" spans="1:14" ht="19.5" customHeight="1">
      <c r="A313" s="43"/>
      <c r="B313" s="28"/>
      <c r="C313" s="29"/>
      <c r="D313" s="30"/>
      <c r="E313" s="18" t="s">
        <v>13</v>
      </c>
      <c r="F313" s="19">
        <f>SUM(G313:M313)</f>
        <v>0</v>
      </c>
      <c r="G313" s="19"/>
      <c r="H313" s="19"/>
      <c r="I313" s="19"/>
      <c r="J313" s="19"/>
      <c r="K313" s="19"/>
      <c r="L313" s="19"/>
      <c r="M313" s="19"/>
      <c r="N313" s="28"/>
    </row>
    <row r="314" spans="1:14" ht="15.75" customHeight="1">
      <c r="A314" s="43">
        <v>67</v>
      </c>
      <c r="B314" s="28" t="s">
        <v>103</v>
      </c>
      <c r="C314" s="29" t="s">
        <v>63</v>
      </c>
      <c r="D314" s="30" t="s">
        <v>138</v>
      </c>
      <c r="E314" s="18"/>
      <c r="F314" s="19"/>
      <c r="G314" s="19"/>
      <c r="H314" s="19"/>
      <c r="I314" s="19"/>
      <c r="J314" s="19"/>
      <c r="K314" s="20"/>
      <c r="L314" s="20"/>
      <c r="M314" s="20"/>
      <c r="N314" s="28" t="s">
        <v>174</v>
      </c>
    </row>
    <row r="315" spans="1:14" ht="15.75">
      <c r="A315" s="43"/>
      <c r="B315" s="28"/>
      <c r="C315" s="29"/>
      <c r="D315" s="30"/>
      <c r="E315" s="18" t="s">
        <v>7</v>
      </c>
      <c r="F315" s="19">
        <f>SUM(G315:M315)</f>
        <v>180</v>
      </c>
      <c r="G315" s="19">
        <f aca="true" t="shared" si="39" ref="G315:M315">SUM(G317:G320)</f>
        <v>20</v>
      </c>
      <c r="H315" s="19">
        <f t="shared" si="39"/>
        <v>20</v>
      </c>
      <c r="I315" s="19">
        <f t="shared" si="39"/>
        <v>20</v>
      </c>
      <c r="J315" s="19">
        <f t="shared" si="39"/>
        <v>30</v>
      </c>
      <c r="K315" s="19">
        <f t="shared" si="39"/>
        <v>30</v>
      </c>
      <c r="L315" s="19">
        <f t="shared" si="39"/>
        <v>30</v>
      </c>
      <c r="M315" s="19">
        <f t="shared" si="39"/>
        <v>30</v>
      </c>
      <c r="N315" s="28"/>
    </row>
    <row r="316" spans="1:14" ht="15.75">
      <c r="A316" s="43"/>
      <c r="B316" s="28"/>
      <c r="C316" s="29"/>
      <c r="D316" s="30"/>
      <c r="E316" s="18" t="s">
        <v>5</v>
      </c>
      <c r="F316" s="19"/>
      <c r="G316" s="19"/>
      <c r="H316" s="19"/>
      <c r="I316" s="19"/>
      <c r="J316" s="19"/>
      <c r="K316" s="20"/>
      <c r="L316" s="20"/>
      <c r="M316" s="20"/>
      <c r="N316" s="28"/>
    </row>
    <row r="317" spans="1:14" ht="15.75">
      <c r="A317" s="43"/>
      <c r="B317" s="28"/>
      <c r="C317" s="29"/>
      <c r="D317" s="30"/>
      <c r="E317" s="18" t="s">
        <v>9</v>
      </c>
      <c r="F317" s="19">
        <f>SUM(G317:M317)</f>
        <v>0</v>
      </c>
      <c r="G317" s="19"/>
      <c r="H317" s="19"/>
      <c r="I317" s="19"/>
      <c r="J317" s="19"/>
      <c r="K317" s="19"/>
      <c r="L317" s="19"/>
      <c r="M317" s="19"/>
      <c r="N317" s="28"/>
    </row>
    <row r="318" spans="1:14" ht="15.75">
      <c r="A318" s="43"/>
      <c r="B318" s="28"/>
      <c r="C318" s="29"/>
      <c r="D318" s="30"/>
      <c r="E318" s="18" t="s">
        <v>6</v>
      </c>
      <c r="F318" s="19">
        <f>SUM(G318:M318)</f>
        <v>180</v>
      </c>
      <c r="G318" s="19">
        <v>20</v>
      </c>
      <c r="H318" s="19">
        <v>20</v>
      </c>
      <c r="I318" s="19">
        <v>20</v>
      </c>
      <c r="J318" s="19">
        <v>30</v>
      </c>
      <c r="K318" s="19">
        <v>30</v>
      </c>
      <c r="L318" s="19">
        <v>30</v>
      </c>
      <c r="M318" s="19">
        <v>30</v>
      </c>
      <c r="N318" s="28"/>
    </row>
    <row r="319" spans="1:14" ht="15.75">
      <c r="A319" s="43"/>
      <c r="B319" s="28"/>
      <c r="C319" s="29"/>
      <c r="D319" s="30"/>
      <c r="E319" s="18" t="s">
        <v>10</v>
      </c>
      <c r="F319" s="19">
        <f>SUM(G319:M319)</f>
        <v>0</v>
      </c>
      <c r="G319" s="19"/>
      <c r="H319" s="19"/>
      <c r="I319" s="19"/>
      <c r="J319" s="19"/>
      <c r="K319" s="19"/>
      <c r="L319" s="19"/>
      <c r="M319" s="19"/>
      <c r="N319" s="28"/>
    </row>
    <row r="320" spans="1:14" ht="15.75">
      <c r="A320" s="43"/>
      <c r="B320" s="28"/>
      <c r="C320" s="29"/>
      <c r="D320" s="30"/>
      <c r="E320" s="18" t="s">
        <v>13</v>
      </c>
      <c r="F320" s="19">
        <f>SUM(G320:M320)</f>
        <v>0</v>
      </c>
      <c r="G320" s="19"/>
      <c r="H320" s="19"/>
      <c r="I320" s="19"/>
      <c r="J320" s="19"/>
      <c r="K320" s="19"/>
      <c r="L320" s="19"/>
      <c r="M320" s="19"/>
      <c r="N320" s="28"/>
    </row>
    <row r="321" spans="1:14" ht="15.75">
      <c r="A321" s="37"/>
      <c r="B321" s="46" t="s">
        <v>104</v>
      </c>
      <c r="C321" s="29"/>
      <c r="D321" s="30"/>
      <c r="E321" s="18"/>
      <c r="F321" s="19"/>
      <c r="G321" s="19"/>
      <c r="H321" s="19"/>
      <c r="I321" s="19"/>
      <c r="J321" s="19"/>
      <c r="K321" s="20"/>
      <c r="L321" s="27"/>
      <c r="M321" s="20"/>
      <c r="N321" s="36"/>
    </row>
    <row r="322" spans="1:14" ht="15.75" customHeight="1">
      <c r="A322" s="37"/>
      <c r="B322" s="46"/>
      <c r="C322" s="29"/>
      <c r="D322" s="30"/>
      <c r="E322" s="23" t="s">
        <v>7</v>
      </c>
      <c r="F322" s="24">
        <v>824.3</v>
      </c>
      <c r="G322" s="24">
        <v>189.9</v>
      </c>
      <c r="H322" s="24">
        <v>189.9</v>
      </c>
      <c r="I322" s="24">
        <v>74.5</v>
      </c>
      <c r="J322" s="24">
        <v>170</v>
      </c>
      <c r="K322" s="24">
        <v>50</v>
      </c>
      <c r="L322" s="24">
        <v>50</v>
      </c>
      <c r="M322" s="24">
        <v>100</v>
      </c>
      <c r="N322" s="36"/>
    </row>
    <row r="323" spans="1:14" ht="15.75">
      <c r="A323" s="37"/>
      <c r="B323" s="46"/>
      <c r="C323" s="29"/>
      <c r="D323" s="30"/>
      <c r="E323" s="23" t="s">
        <v>5</v>
      </c>
      <c r="F323" s="24"/>
      <c r="G323" s="24"/>
      <c r="H323" s="24"/>
      <c r="I323" s="24"/>
      <c r="J323" s="24"/>
      <c r="K323" s="25"/>
      <c r="L323" s="25"/>
      <c r="M323" s="25"/>
      <c r="N323" s="36"/>
    </row>
    <row r="324" spans="1:14" ht="15.75">
      <c r="A324" s="37"/>
      <c r="B324" s="46"/>
      <c r="C324" s="29"/>
      <c r="D324" s="30"/>
      <c r="E324" s="23" t="s">
        <v>9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36"/>
    </row>
    <row r="325" spans="1:14" ht="15.75">
      <c r="A325" s="37"/>
      <c r="B325" s="46"/>
      <c r="C325" s="29"/>
      <c r="D325" s="30"/>
      <c r="E325" s="23" t="s">
        <v>6</v>
      </c>
      <c r="F325" s="24">
        <v>824.3</v>
      </c>
      <c r="G325" s="24">
        <v>189.9</v>
      </c>
      <c r="H325" s="24">
        <v>189.9</v>
      </c>
      <c r="I325" s="24">
        <v>74.5</v>
      </c>
      <c r="J325" s="24">
        <v>170</v>
      </c>
      <c r="K325" s="24">
        <v>50</v>
      </c>
      <c r="L325" s="24">
        <v>50</v>
      </c>
      <c r="M325" s="24">
        <v>100</v>
      </c>
      <c r="N325" s="36"/>
    </row>
    <row r="326" spans="1:14" ht="15.75">
      <c r="A326" s="37"/>
      <c r="B326" s="46"/>
      <c r="C326" s="29"/>
      <c r="D326" s="30"/>
      <c r="E326" s="23" t="s">
        <v>10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36"/>
    </row>
    <row r="327" spans="1:14" ht="15.75">
      <c r="A327" s="37"/>
      <c r="B327" s="46"/>
      <c r="C327" s="29"/>
      <c r="D327" s="30"/>
      <c r="E327" s="23" t="s">
        <v>13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36"/>
    </row>
    <row r="328" spans="1:14" ht="20.25" customHeight="1">
      <c r="A328" s="35" t="s">
        <v>105</v>
      </c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</row>
    <row r="329" spans="1:14" ht="15.75" customHeight="1">
      <c r="A329" s="43">
        <v>68</v>
      </c>
      <c r="B329" s="28" t="s">
        <v>106</v>
      </c>
      <c r="C329" s="29" t="s">
        <v>63</v>
      </c>
      <c r="D329" s="30" t="s">
        <v>140</v>
      </c>
      <c r="E329" s="18"/>
      <c r="F329" s="19"/>
      <c r="G329" s="19"/>
      <c r="H329" s="19"/>
      <c r="I329" s="19"/>
      <c r="J329" s="19"/>
      <c r="K329" s="20"/>
      <c r="L329" s="20"/>
      <c r="M329" s="20"/>
      <c r="N329" s="28" t="s">
        <v>175</v>
      </c>
    </row>
    <row r="330" spans="1:14" ht="15.75">
      <c r="A330" s="43"/>
      <c r="B330" s="28"/>
      <c r="C330" s="29"/>
      <c r="D330" s="30"/>
      <c r="E330" s="18" t="s">
        <v>7</v>
      </c>
      <c r="F330" s="19">
        <v>135</v>
      </c>
      <c r="G330" s="19">
        <f>SUM(G332:G335)</f>
        <v>15</v>
      </c>
      <c r="H330" s="19">
        <f aca="true" t="shared" si="40" ref="H330:M330">SUM(H332:H335)</f>
        <v>20</v>
      </c>
      <c r="I330" s="19">
        <f t="shared" si="40"/>
        <v>20</v>
      </c>
      <c r="J330" s="19">
        <f t="shared" si="40"/>
        <v>50</v>
      </c>
      <c r="K330" s="19">
        <f t="shared" si="40"/>
        <v>50</v>
      </c>
      <c r="L330" s="19">
        <f t="shared" si="40"/>
        <v>100</v>
      </c>
      <c r="M330" s="19">
        <f t="shared" si="40"/>
        <v>50</v>
      </c>
      <c r="N330" s="28"/>
    </row>
    <row r="331" spans="1:14" ht="15.75">
      <c r="A331" s="43"/>
      <c r="B331" s="28"/>
      <c r="C331" s="29"/>
      <c r="D331" s="30"/>
      <c r="E331" s="18" t="s">
        <v>5</v>
      </c>
      <c r="F331" s="19"/>
      <c r="G331" s="19"/>
      <c r="H331" s="19"/>
      <c r="I331" s="19"/>
      <c r="J331" s="19"/>
      <c r="K331" s="20"/>
      <c r="L331" s="20"/>
      <c r="M331" s="20"/>
      <c r="N331" s="28"/>
    </row>
    <row r="332" spans="1:14" ht="15.75">
      <c r="A332" s="43"/>
      <c r="B332" s="28"/>
      <c r="C332" s="29"/>
      <c r="D332" s="30"/>
      <c r="E332" s="18" t="s">
        <v>9</v>
      </c>
      <c r="F332" s="19">
        <v>0</v>
      </c>
      <c r="G332" s="19"/>
      <c r="H332" s="19"/>
      <c r="I332" s="19"/>
      <c r="J332" s="19"/>
      <c r="K332" s="19"/>
      <c r="L332" s="19"/>
      <c r="M332" s="19"/>
      <c r="N332" s="28"/>
    </row>
    <row r="333" spans="1:14" ht="15.75">
      <c r="A333" s="43"/>
      <c r="B333" s="28"/>
      <c r="C333" s="29"/>
      <c r="D333" s="30"/>
      <c r="E333" s="18" t="s">
        <v>6</v>
      </c>
      <c r="F333" s="19">
        <v>135</v>
      </c>
      <c r="G333" s="19">
        <v>15</v>
      </c>
      <c r="H333" s="19">
        <v>20</v>
      </c>
      <c r="I333" s="19">
        <v>20</v>
      </c>
      <c r="J333" s="19">
        <v>50</v>
      </c>
      <c r="K333" s="19">
        <v>50</v>
      </c>
      <c r="L333" s="19">
        <v>100</v>
      </c>
      <c r="M333" s="19">
        <v>50</v>
      </c>
      <c r="N333" s="28"/>
    </row>
    <row r="334" spans="1:14" ht="15.75">
      <c r="A334" s="43"/>
      <c r="B334" s="28"/>
      <c r="C334" s="29"/>
      <c r="D334" s="30"/>
      <c r="E334" s="18" t="s">
        <v>10</v>
      </c>
      <c r="F334" s="19">
        <v>0</v>
      </c>
      <c r="G334" s="19"/>
      <c r="H334" s="19"/>
      <c r="I334" s="19"/>
      <c r="J334" s="19"/>
      <c r="K334" s="19"/>
      <c r="L334" s="19"/>
      <c r="M334" s="19"/>
      <c r="N334" s="28"/>
    </row>
    <row r="335" spans="1:14" ht="15.75">
      <c r="A335" s="43"/>
      <c r="B335" s="28"/>
      <c r="C335" s="29"/>
      <c r="D335" s="30"/>
      <c r="E335" s="18" t="s">
        <v>13</v>
      </c>
      <c r="F335" s="19">
        <v>0</v>
      </c>
      <c r="G335" s="19"/>
      <c r="H335" s="19"/>
      <c r="I335" s="19"/>
      <c r="J335" s="19"/>
      <c r="K335" s="19"/>
      <c r="L335" s="19"/>
      <c r="M335" s="19"/>
      <c r="N335" s="28"/>
    </row>
    <row r="336" spans="1:14" ht="15.75" customHeight="1">
      <c r="A336" s="43">
        <v>69</v>
      </c>
      <c r="B336" s="28" t="s">
        <v>107</v>
      </c>
      <c r="C336" s="29" t="s">
        <v>63</v>
      </c>
      <c r="D336" s="30" t="s">
        <v>140</v>
      </c>
      <c r="E336" s="18"/>
      <c r="F336" s="19"/>
      <c r="G336" s="19"/>
      <c r="H336" s="19"/>
      <c r="I336" s="19"/>
      <c r="J336" s="19"/>
      <c r="K336" s="20"/>
      <c r="L336" s="20"/>
      <c r="M336" s="20"/>
      <c r="N336" s="28" t="s">
        <v>162</v>
      </c>
    </row>
    <row r="337" spans="1:14" ht="15.75">
      <c r="A337" s="43"/>
      <c r="B337" s="28"/>
      <c r="C337" s="29"/>
      <c r="D337" s="30"/>
      <c r="E337" s="18" t="s">
        <v>7</v>
      </c>
      <c r="F337" s="19">
        <v>669.4</v>
      </c>
      <c r="G337" s="19">
        <f>SUM(G339:G342)</f>
        <v>70</v>
      </c>
      <c r="H337" s="19">
        <f aca="true" t="shared" si="41" ref="H337:M337">SUM(H339:H342)</f>
        <v>99.9</v>
      </c>
      <c r="I337" s="19">
        <f t="shared" si="41"/>
        <v>199</v>
      </c>
      <c r="J337" s="19">
        <f t="shared" si="41"/>
        <v>549</v>
      </c>
      <c r="K337" s="19">
        <f t="shared" si="41"/>
        <v>60</v>
      </c>
      <c r="L337" s="19">
        <f t="shared" si="41"/>
        <v>400</v>
      </c>
      <c r="M337" s="19">
        <f t="shared" si="41"/>
        <v>199</v>
      </c>
      <c r="N337" s="28"/>
    </row>
    <row r="338" spans="1:14" ht="15.75">
      <c r="A338" s="43"/>
      <c r="B338" s="28"/>
      <c r="C338" s="29"/>
      <c r="D338" s="30"/>
      <c r="E338" s="18" t="s">
        <v>5</v>
      </c>
      <c r="F338" s="19"/>
      <c r="G338" s="19"/>
      <c r="H338" s="19"/>
      <c r="I338" s="19"/>
      <c r="J338" s="19"/>
      <c r="K338" s="20"/>
      <c r="L338" s="20"/>
      <c r="M338" s="20"/>
      <c r="N338" s="28"/>
    </row>
    <row r="339" spans="1:14" ht="15.75">
      <c r="A339" s="43"/>
      <c r="B339" s="28"/>
      <c r="C339" s="29"/>
      <c r="D339" s="30"/>
      <c r="E339" s="18" t="s">
        <v>9</v>
      </c>
      <c r="F339" s="19">
        <v>0</v>
      </c>
      <c r="G339" s="19"/>
      <c r="H339" s="19"/>
      <c r="I339" s="19"/>
      <c r="J339" s="19"/>
      <c r="K339" s="19"/>
      <c r="L339" s="19"/>
      <c r="M339" s="19"/>
      <c r="N339" s="28"/>
    </row>
    <row r="340" spans="1:14" ht="15.75">
      <c r="A340" s="43"/>
      <c r="B340" s="28"/>
      <c r="C340" s="29"/>
      <c r="D340" s="30"/>
      <c r="E340" s="18" t="s">
        <v>6</v>
      </c>
      <c r="F340" s="19">
        <v>669.4</v>
      </c>
      <c r="G340" s="19">
        <v>70</v>
      </c>
      <c r="H340" s="19">
        <v>99.9</v>
      </c>
      <c r="I340" s="19">
        <f>99.9+99.1</f>
        <v>199</v>
      </c>
      <c r="J340" s="19">
        <v>549</v>
      </c>
      <c r="K340" s="19">
        <v>60</v>
      </c>
      <c r="L340" s="19">
        <v>400</v>
      </c>
      <c r="M340" s="19">
        <v>199</v>
      </c>
      <c r="N340" s="28"/>
    </row>
    <row r="341" spans="1:14" ht="15.75">
      <c r="A341" s="43"/>
      <c r="B341" s="28"/>
      <c r="C341" s="29"/>
      <c r="D341" s="30"/>
      <c r="E341" s="18" t="s">
        <v>10</v>
      </c>
      <c r="F341" s="19">
        <v>0</v>
      </c>
      <c r="G341" s="19"/>
      <c r="H341" s="19"/>
      <c r="I341" s="19"/>
      <c r="J341" s="19"/>
      <c r="K341" s="19"/>
      <c r="L341" s="19"/>
      <c r="M341" s="19"/>
      <c r="N341" s="28"/>
    </row>
    <row r="342" spans="1:14" ht="22.5" customHeight="1">
      <c r="A342" s="43"/>
      <c r="B342" s="28"/>
      <c r="C342" s="29"/>
      <c r="D342" s="30"/>
      <c r="E342" s="18" t="s">
        <v>13</v>
      </c>
      <c r="F342" s="19">
        <v>0</v>
      </c>
      <c r="G342" s="19"/>
      <c r="H342" s="19"/>
      <c r="I342" s="19"/>
      <c r="J342" s="19"/>
      <c r="K342" s="19"/>
      <c r="L342" s="19"/>
      <c r="M342" s="19"/>
      <c r="N342" s="28"/>
    </row>
    <row r="343" spans="1:14" ht="15.75" customHeight="1">
      <c r="A343" s="43">
        <v>70</v>
      </c>
      <c r="B343" s="28" t="s">
        <v>117</v>
      </c>
      <c r="C343" s="29" t="s">
        <v>63</v>
      </c>
      <c r="D343" s="30" t="s">
        <v>102</v>
      </c>
      <c r="E343" s="18"/>
      <c r="F343" s="19"/>
      <c r="G343" s="19"/>
      <c r="H343" s="19"/>
      <c r="I343" s="19"/>
      <c r="J343" s="19"/>
      <c r="K343" s="20"/>
      <c r="L343" s="20"/>
      <c r="M343" s="20"/>
      <c r="N343" s="28" t="s">
        <v>158</v>
      </c>
    </row>
    <row r="344" spans="1:14" ht="15.75">
      <c r="A344" s="43"/>
      <c r="B344" s="28"/>
      <c r="C344" s="29"/>
      <c r="D344" s="30"/>
      <c r="E344" s="18" t="s">
        <v>7</v>
      </c>
      <c r="F344" s="19">
        <f>SUM(G344:M344)</f>
        <v>240</v>
      </c>
      <c r="G344" s="19">
        <f aca="true" t="shared" si="42" ref="G344:M344">SUM(G346:G349)</f>
        <v>0</v>
      </c>
      <c r="H344" s="19">
        <f t="shared" si="42"/>
        <v>80</v>
      </c>
      <c r="I344" s="19">
        <f t="shared" si="42"/>
        <v>80</v>
      </c>
      <c r="J344" s="19">
        <f t="shared" si="42"/>
        <v>0</v>
      </c>
      <c r="K344" s="19">
        <f t="shared" si="42"/>
        <v>0</v>
      </c>
      <c r="L344" s="19">
        <f t="shared" si="42"/>
        <v>0</v>
      </c>
      <c r="M344" s="19">
        <f t="shared" si="42"/>
        <v>80</v>
      </c>
      <c r="N344" s="28"/>
    </row>
    <row r="345" spans="1:14" ht="15.75">
      <c r="A345" s="43"/>
      <c r="B345" s="28"/>
      <c r="C345" s="29"/>
      <c r="D345" s="30"/>
      <c r="E345" s="18" t="s">
        <v>5</v>
      </c>
      <c r="F345" s="19"/>
      <c r="G345" s="19"/>
      <c r="H345" s="19"/>
      <c r="I345" s="19"/>
      <c r="J345" s="19"/>
      <c r="K345" s="20"/>
      <c r="L345" s="20"/>
      <c r="M345" s="20"/>
      <c r="N345" s="28"/>
    </row>
    <row r="346" spans="1:14" ht="15.75">
      <c r="A346" s="43"/>
      <c r="B346" s="28"/>
      <c r="C346" s="29"/>
      <c r="D346" s="30"/>
      <c r="E346" s="18" t="s">
        <v>9</v>
      </c>
      <c r="F346" s="19">
        <f>SUM(G346:M346)</f>
        <v>0</v>
      </c>
      <c r="G346" s="19"/>
      <c r="H346" s="19"/>
      <c r="I346" s="19"/>
      <c r="J346" s="19"/>
      <c r="K346" s="20"/>
      <c r="L346" s="20"/>
      <c r="M346" s="20"/>
      <c r="N346" s="28"/>
    </row>
    <row r="347" spans="1:14" ht="15.75">
      <c r="A347" s="43"/>
      <c r="B347" s="28"/>
      <c r="C347" s="29"/>
      <c r="D347" s="30"/>
      <c r="E347" s="18" t="s">
        <v>6</v>
      </c>
      <c r="F347" s="19">
        <f>SUM(G347:M347)</f>
        <v>240</v>
      </c>
      <c r="G347" s="19"/>
      <c r="H347" s="19">
        <v>80</v>
      </c>
      <c r="I347" s="19">
        <v>80</v>
      </c>
      <c r="J347" s="19"/>
      <c r="K347" s="20"/>
      <c r="L347" s="19"/>
      <c r="M347" s="19">
        <v>80</v>
      </c>
      <c r="N347" s="28"/>
    </row>
    <row r="348" spans="1:14" ht="15.75">
      <c r="A348" s="43"/>
      <c r="B348" s="28"/>
      <c r="C348" s="29"/>
      <c r="D348" s="30"/>
      <c r="E348" s="18" t="s">
        <v>10</v>
      </c>
      <c r="F348" s="19">
        <f>SUM(G348:M348)</f>
        <v>0</v>
      </c>
      <c r="G348" s="19"/>
      <c r="H348" s="19"/>
      <c r="I348" s="19"/>
      <c r="J348" s="19"/>
      <c r="K348" s="20"/>
      <c r="L348" s="20"/>
      <c r="M348" s="20"/>
      <c r="N348" s="28"/>
    </row>
    <row r="349" spans="1:14" ht="15.75">
      <c r="A349" s="43"/>
      <c r="B349" s="28"/>
      <c r="C349" s="29"/>
      <c r="D349" s="30"/>
      <c r="E349" s="18" t="s">
        <v>13</v>
      </c>
      <c r="F349" s="19">
        <f>SUM(G349:M349)</f>
        <v>0</v>
      </c>
      <c r="G349" s="19"/>
      <c r="H349" s="19"/>
      <c r="I349" s="19"/>
      <c r="J349" s="19"/>
      <c r="K349" s="20"/>
      <c r="L349" s="20"/>
      <c r="M349" s="20"/>
      <c r="N349" s="28"/>
    </row>
    <row r="350" spans="1:14" ht="15.75" customHeight="1">
      <c r="A350" s="43">
        <v>71</v>
      </c>
      <c r="B350" s="28" t="s">
        <v>118</v>
      </c>
      <c r="C350" s="29" t="s">
        <v>63</v>
      </c>
      <c r="D350" s="30" t="s">
        <v>102</v>
      </c>
      <c r="E350" s="18"/>
      <c r="F350" s="19"/>
      <c r="G350" s="19"/>
      <c r="H350" s="19"/>
      <c r="I350" s="19"/>
      <c r="J350" s="19"/>
      <c r="K350" s="20"/>
      <c r="L350" s="20"/>
      <c r="M350" s="20"/>
      <c r="N350" s="28" t="s">
        <v>163</v>
      </c>
    </row>
    <row r="351" spans="1:14" ht="15.75">
      <c r="A351" s="43"/>
      <c r="B351" s="28"/>
      <c r="C351" s="29"/>
      <c r="D351" s="30"/>
      <c r="E351" s="18" t="s">
        <v>7</v>
      </c>
      <c r="F351" s="19">
        <f>SUM(G351:M351)</f>
        <v>24</v>
      </c>
      <c r="G351" s="19">
        <f aca="true" t="shared" si="43" ref="G351:M351">SUM(G353:G356)</f>
        <v>6</v>
      </c>
      <c r="H351" s="19">
        <f t="shared" si="43"/>
        <v>6</v>
      </c>
      <c r="I351" s="19">
        <f t="shared" si="43"/>
        <v>6</v>
      </c>
      <c r="J351" s="19">
        <f t="shared" si="43"/>
        <v>0</v>
      </c>
      <c r="K351" s="19">
        <f t="shared" si="43"/>
        <v>0</v>
      </c>
      <c r="L351" s="19">
        <f t="shared" si="43"/>
        <v>0</v>
      </c>
      <c r="M351" s="19">
        <f t="shared" si="43"/>
        <v>6</v>
      </c>
      <c r="N351" s="28"/>
    </row>
    <row r="352" spans="1:14" ht="15.75">
      <c r="A352" s="43"/>
      <c r="B352" s="28"/>
      <c r="C352" s="29"/>
      <c r="D352" s="30"/>
      <c r="E352" s="18" t="s">
        <v>5</v>
      </c>
      <c r="F352" s="19"/>
      <c r="G352" s="19"/>
      <c r="H352" s="19"/>
      <c r="I352" s="19"/>
      <c r="J352" s="19"/>
      <c r="K352" s="20"/>
      <c r="L352" s="20"/>
      <c r="M352" s="20"/>
      <c r="N352" s="28"/>
    </row>
    <row r="353" spans="1:14" ht="15.75">
      <c r="A353" s="43"/>
      <c r="B353" s="28"/>
      <c r="C353" s="29"/>
      <c r="D353" s="30"/>
      <c r="E353" s="18" t="s">
        <v>9</v>
      </c>
      <c r="F353" s="19">
        <f>SUM(G353:M353)</f>
        <v>0</v>
      </c>
      <c r="G353" s="19"/>
      <c r="H353" s="19"/>
      <c r="I353" s="19"/>
      <c r="J353" s="19"/>
      <c r="K353" s="20"/>
      <c r="L353" s="20"/>
      <c r="M353" s="20"/>
      <c r="N353" s="28"/>
    </row>
    <row r="354" spans="1:14" ht="15.75">
      <c r="A354" s="43"/>
      <c r="B354" s="28"/>
      <c r="C354" s="29"/>
      <c r="D354" s="30"/>
      <c r="E354" s="18" t="s">
        <v>6</v>
      </c>
      <c r="F354" s="19">
        <f>SUM(G354:M354)</f>
        <v>24</v>
      </c>
      <c r="G354" s="19">
        <v>6</v>
      </c>
      <c r="H354" s="19">
        <v>6</v>
      </c>
      <c r="I354" s="19">
        <v>6</v>
      </c>
      <c r="J354" s="19"/>
      <c r="K354" s="20"/>
      <c r="L354" s="19"/>
      <c r="M354" s="19">
        <v>6</v>
      </c>
      <c r="N354" s="28"/>
    </row>
    <row r="355" spans="1:14" ht="15.75">
      <c r="A355" s="43"/>
      <c r="B355" s="28"/>
      <c r="C355" s="29"/>
      <c r="D355" s="30"/>
      <c r="E355" s="18" t="s">
        <v>10</v>
      </c>
      <c r="F355" s="19">
        <f>SUM(G355:M355)</f>
        <v>0</v>
      </c>
      <c r="G355" s="19"/>
      <c r="H355" s="19"/>
      <c r="I355" s="19"/>
      <c r="J355" s="19"/>
      <c r="K355" s="20"/>
      <c r="L355" s="20"/>
      <c r="M355" s="20"/>
      <c r="N355" s="28"/>
    </row>
    <row r="356" spans="1:14" ht="15.75">
      <c r="A356" s="43"/>
      <c r="B356" s="28"/>
      <c r="C356" s="29"/>
      <c r="D356" s="30"/>
      <c r="E356" s="18" t="s">
        <v>13</v>
      </c>
      <c r="F356" s="19">
        <f>SUM(G356:M356)</f>
        <v>0</v>
      </c>
      <c r="G356" s="19"/>
      <c r="H356" s="19"/>
      <c r="I356" s="19"/>
      <c r="J356" s="19"/>
      <c r="K356" s="20"/>
      <c r="L356" s="20"/>
      <c r="M356" s="20"/>
      <c r="N356" s="28"/>
    </row>
    <row r="357" spans="1:14" ht="15.75" customHeight="1">
      <c r="A357" s="43">
        <v>73</v>
      </c>
      <c r="B357" s="28" t="s">
        <v>119</v>
      </c>
      <c r="C357" s="29" t="s">
        <v>63</v>
      </c>
      <c r="D357" s="30" t="s">
        <v>102</v>
      </c>
      <c r="E357" s="18"/>
      <c r="F357" s="19"/>
      <c r="G357" s="19"/>
      <c r="H357" s="19"/>
      <c r="I357" s="19"/>
      <c r="J357" s="19"/>
      <c r="K357" s="20"/>
      <c r="L357" s="20"/>
      <c r="M357" s="20"/>
      <c r="N357" s="28" t="s">
        <v>163</v>
      </c>
    </row>
    <row r="358" spans="1:14" ht="15.75">
      <c r="A358" s="43"/>
      <c r="B358" s="28"/>
      <c r="C358" s="29"/>
      <c r="D358" s="30"/>
      <c r="E358" s="18" t="s">
        <v>7</v>
      </c>
      <c r="F358" s="19">
        <f>SUM(G358:M358)</f>
        <v>18</v>
      </c>
      <c r="G358" s="19">
        <f aca="true" t="shared" si="44" ref="G358:M358">SUM(G360:G363)</f>
        <v>0</v>
      </c>
      <c r="H358" s="19">
        <f t="shared" si="44"/>
        <v>6</v>
      </c>
      <c r="I358" s="19">
        <f t="shared" si="44"/>
        <v>6</v>
      </c>
      <c r="J358" s="19">
        <f t="shared" si="44"/>
        <v>0</v>
      </c>
      <c r="K358" s="19">
        <f t="shared" si="44"/>
        <v>0</v>
      </c>
      <c r="L358" s="19">
        <f t="shared" si="44"/>
        <v>0</v>
      </c>
      <c r="M358" s="19">
        <f t="shared" si="44"/>
        <v>6</v>
      </c>
      <c r="N358" s="28"/>
    </row>
    <row r="359" spans="1:14" ht="15.75">
      <c r="A359" s="43"/>
      <c r="B359" s="28"/>
      <c r="C359" s="29"/>
      <c r="D359" s="30"/>
      <c r="E359" s="18" t="s">
        <v>5</v>
      </c>
      <c r="F359" s="19"/>
      <c r="G359" s="19"/>
      <c r="H359" s="19"/>
      <c r="I359" s="19"/>
      <c r="J359" s="19"/>
      <c r="K359" s="20"/>
      <c r="L359" s="20"/>
      <c r="M359" s="20"/>
      <c r="N359" s="28"/>
    </row>
    <row r="360" spans="1:14" ht="15.75">
      <c r="A360" s="43"/>
      <c r="B360" s="28"/>
      <c r="C360" s="29"/>
      <c r="D360" s="30"/>
      <c r="E360" s="18" t="s">
        <v>9</v>
      </c>
      <c r="F360" s="19">
        <f>SUM(G360:M360)</f>
        <v>0</v>
      </c>
      <c r="G360" s="19"/>
      <c r="H360" s="19"/>
      <c r="I360" s="19"/>
      <c r="J360" s="19"/>
      <c r="K360" s="20"/>
      <c r="L360" s="20"/>
      <c r="M360" s="20"/>
      <c r="N360" s="28"/>
    </row>
    <row r="361" spans="1:14" ht="15.75">
      <c r="A361" s="43"/>
      <c r="B361" s="28"/>
      <c r="C361" s="29"/>
      <c r="D361" s="30"/>
      <c r="E361" s="18" t="s">
        <v>6</v>
      </c>
      <c r="F361" s="19">
        <f>SUM(G361:M361)</f>
        <v>18</v>
      </c>
      <c r="G361" s="19"/>
      <c r="H361" s="19">
        <v>6</v>
      </c>
      <c r="I361" s="19">
        <v>6</v>
      </c>
      <c r="J361" s="19"/>
      <c r="K361" s="20"/>
      <c r="L361" s="19"/>
      <c r="M361" s="19">
        <v>6</v>
      </c>
      <c r="N361" s="28"/>
    </row>
    <row r="362" spans="1:14" ht="15.75">
      <c r="A362" s="43"/>
      <c r="B362" s="28"/>
      <c r="C362" s="29"/>
      <c r="D362" s="30"/>
      <c r="E362" s="18" t="s">
        <v>10</v>
      </c>
      <c r="F362" s="19">
        <f>SUM(G362:M362)</f>
        <v>0</v>
      </c>
      <c r="G362" s="19"/>
      <c r="H362" s="19"/>
      <c r="I362" s="19"/>
      <c r="J362" s="19"/>
      <c r="K362" s="20"/>
      <c r="L362" s="20"/>
      <c r="M362" s="20"/>
      <c r="N362" s="28"/>
    </row>
    <row r="363" spans="1:14" ht="15.75">
      <c r="A363" s="43"/>
      <c r="B363" s="28"/>
      <c r="C363" s="29"/>
      <c r="D363" s="30"/>
      <c r="E363" s="18" t="s">
        <v>13</v>
      </c>
      <c r="F363" s="19">
        <f>SUM(G363:M363)</f>
        <v>0</v>
      </c>
      <c r="G363" s="19"/>
      <c r="H363" s="19"/>
      <c r="I363" s="19"/>
      <c r="J363" s="19"/>
      <c r="K363" s="20"/>
      <c r="L363" s="20"/>
      <c r="M363" s="20"/>
      <c r="N363" s="28"/>
    </row>
    <row r="364" spans="1:14" ht="15.75">
      <c r="A364" s="43">
        <v>74</v>
      </c>
      <c r="B364" s="28" t="s">
        <v>108</v>
      </c>
      <c r="C364" s="29" t="s">
        <v>63</v>
      </c>
      <c r="D364" s="30" t="s">
        <v>137</v>
      </c>
      <c r="E364" s="18"/>
      <c r="F364" s="19"/>
      <c r="G364" s="19"/>
      <c r="H364" s="19"/>
      <c r="I364" s="19"/>
      <c r="J364" s="19"/>
      <c r="K364" s="20"/>
      <c r="L364" s="20"/>
      <c r="M364" s="20"/>
      <c r="N364" s="28" t="s">
        <v>159</v>
      </c>
    </row>
    <row r="365" spans="1:14" ht="15.75">
      <c r="A365" s="43"/>
      <c r="B365" s="28"/>
      <c r="C365" s="29"/>
      <c r="D365" s="30"/>
      <c r="E365" s="18" t="s">
        <v>7</v>
      </c>
      <c r="F365" s="19">
        <f>SUM(G365:M365)</f>
        <v>320</v>
      </c>
      <c r="G365" s="19">
        <f aca="true" t="shared" si="45" ref="G365:M365">SUM(G367:G370)</f>
        <v>0</v>
      </c>
      <c r="H365" s="19">
        <f t="shared" si="45"/>
        <v>20</v>
      </c>
      <c r="I365" s="19">
        <f t="shared" si="45"/>
        <v>20</v>
      </c>
      <c r="J365" s="19">
        <f t="shared" si="45"/>
        <v>40</v>
      </c>
      <c r="K365" s="19">
        <f t="shared" si="45"/>
        <v>100</v>
      </c>
      <c r="L365" s="19">
        <f t="shared" si="45"/>
        <v>100</v>
      </c>
      <c r="M365" s="19">
        <f t="shared" si="45"/>
        <v>40</v>
      </c>
      <c r="N365" s="28"/>
    </row>
    <row r="366" spans="1:14" ht="15.75">
      <c r="A366" s="43"/>
      <c r="B366" s="28"/>
      <c r="C366" s="29"/>
      <c r="D366" s="30"/>
      <c r="E366" s="18" t="s">
        <v>5</v>
      </c>
      <c r="F366" s="19"/>
      <c r="G366" s="19"/>
      <c r="H366" s="19"/>
      <c r="I366" s="19"/>
      <c r="J366" s="19"/>
      <c r="K366" s="20"/>
      <c r="L366" s="20"/>
      <c r="M366" s="20"/>
      <c r="N366" s="28"/>
    </row>
    <row r="367" spans="1:14" ht="15.75">
      <c r="A367" s="43"/>
      <c r="B367" s="28"/>
      <c r="C367" s="29"/>
      <c r="D367" s="30"/>
      <c r="E367" s="18" t="s">
        <v>9</v>
      </c>
      <c r="F367" s="19">
        <f>SUM(G367:M367)</f>
        <v>0</v>
      </c>
      <c r="G367" s="19"/>
      <c r="H367" s="19"/>
      <c r="I367" s="19"/>
      <c r="J367" s="19"/>
      <c r="K367" s="19"/>
      <c r="L367" s="19"/>
      <c r="M367" s="19"/>
      <c r="N367" s="28"/>
    </row>
    <row r="368" spans="1:14" ht="15.75">
      <c r="A368" s="43"/>
      <c r="B368" s="28"/>
      <c r="C368" s="29"/>
      <c r="D368" s="30"/>
      <c r="E368" s="18" t="s">
        <v>6</v>
      </c>
      <c r="F368" s="19">
        <f>SUM(G368:M368)</f>
        <v>320</v>
      </c>
      <c r="G368" s="19"/>
      <c r="H368" s="19">
        <v>20</v>
      </c>
      <c r="I368" s="19">
        <v>20</v>
      </c>
      <c r="J368" s="19">
        <v>40</v>
      </c>
      <c r="K368" s="19">
        <v>100</v>
      </c>
      <c r="L368" s="19">
        <v>100</v>
      </c>
      <c r="M368" s="19">
        <v>40</v>
      </c>
      <c r="N368" s="28"/>
    </row>
    <row r="369" spans="1:14" ht="15.75">
      <c r="A369" s="43"/>
      <c r="B369" s="28"/>
      <c r="C369" s="29"/>
      <c r="D369" s="30"/>
      <c r="E369" s="18" t="s">
        <v>10</v>
      </c>
      <c r="F369" s="19">
        <f>SUM(G369:M369)</f>
        <v>0</v>
      </c>
      <c r="G369" s="19"/>
      <c r="H369" s="19"/>
      <c r="I369" s="19"/>
      <c r="J369" s="19"/>
      <c r="K369" s="19"/>
      <c r="L369" s="19"/>
      <c r="M369" s="19"/>
      <c r="N369" s="28"/>
    </row>
    <row r="370" spans="1:14" ht="15.75">
      <c r="A370" s="43"/>
      <c r="B370" s="28"/>
      <c r="C370" s="29"/>
      <c r="D370" s="30"/>
      <c r="E370" s="18" t="s">
        <v>13</v>
      </c>
      <c r="F370" s="19">
        <f>SUM(G370:M370)</f>
        <v>0</v>
      </c>
      <c r="G370" s="19"/>
      <c r="H370" s="19"/>
      <c r="I370" s="19"/>
      <c r="J370" s="19"/>
      <c r="K370" s="19"/>
      <c r="L370" s="19"/>
      <c r="M370" s="19"/>
      <c r="N370" s="28"/>
    </row>
    <row r="371" spans="1:14" ht="15.75">
      <c r="A371" s="43" t="s">
        <v>109</v>
      </c>
      <c r="B371" s="28" t="s">
        <v>110</v>
      </c>
      <c r="C371" s="29" t="s">
        <v>19</v>
      </c>
      <c r="D371" s="30" t="s">
        <v>141</v>
      </c>
      <c r="E371" s="18"/>
      <c r="F371" s="19"/>
      <c r="G371" s="19"/>
      <c r="H371" s="19"/>
      <c r="I371" s="19"/>
      <c r="J371" s="19"/>
      <c r="K371" s="20"/>
      <c r="L371" s="20"/>
      <c r="M371" s="20"/>
      <c r="N371" s="28" t="s">
        <v>176</v>
      </c>
    </row>
    <row r="372" spans="1:14" ht="15.75">
      <c r="A372" s="43"/>
      <c r="B372" s="28"/>
      <c r="C372" s="29"/>
      <c r="D372" s="30"/>
      <c r="E372" s="18" t="s">
        <v>7</v>
      </c>
      <c r="F372" s="19">
        <f>SUM(G372:M372)</f>
        <v>190</v>
      </c>
      <c r="G372" s="19">
        <f aca="true" t="shared" si="46" ref="G372:M372">SUM(G374:G377)</f>
        <v>0</v>
      </c>
      <c r="H372" s="19">
        <f t="shared" si="46"/>
        <v>0</v>
      </c>
      <c r="I372" s="19">
        <f t="shared" si="46"/>
        <v>0</v>
      </c>
      <c r="J372" s="19">
        <f t="shared" si="46"/>
        <v>0</v>
      </c>
      <c r="K372" s="19">
        <f t="shared" si="46"/>
        <v>0</v>
      </c>
      <c r="L372" s="19">
        <f t="shared" si="46"/>
        <v>190</v>
      </c>
      <c r="M372" s="19">
        <f t="shared" si="46"/>
        <v>0</v>
      </c>
      <c r="N372" s="28"/>
    </row>
    <row r="373" spans="1:14" ht="15.75">
      <c r="A373" s="43"/>
      <c r="B373" s="28"/>
      <c r="C373" s="29"/>
      <c r="D373" s="30"/>
      <c r="E373" s="18" t="s">
        <v>5</v>
      </c>
      <c r="F373" s="19"/>
      <c r="G373" s="19"/>
      <c r="H373" s="19"/>
      <c r="I373" s="19"/>
      <c r="J373" s="19"/>
      <c r="K373" s="20"/>
      <c r="L373" s="20"/>
      <c r="M373" s="20"/>
      <c r="N373" s="28"/>
    </row>
    <row r="374" spans="1:14" ht="15.75">
      <c r="A374" s="43"/>
      <c r="B374" s="28"/>
      <c r="C374" s="29"/>
      <c r="D374" s="30"/>
      <c r="E374" s="18" t="s">
        <v>9</v>
      </c>
      <c r="F374" s="19">
        <f>SUM(G374:M374)</f>
        <v>0</v>
      </c>
      <c r="G374" s="19"/>
      <c r="H374" s="19"/>
      <c r="I374" s="19"/>
      <c r="J374" s="19"/>
      <c r="K374" s="19"/>
      <c r="L374" s="19"/>
      <c r="M374" s="19"/>
      <c r="N374" s="28"/>
    </row>
    <row r="375" spans="1:14" ht="15.75">
      <c r="A375" s="43"/>
      <c r="B375" s="28"/>
      <c r="C375" s="29"/>
      <c r="D375" s="30"/>
      <c r="E375" s="18" t="s">
        <v>6</v>
      </c>
      <c r="F375" s="19">
        <f>SUM(G375:M375)</f>
        <v>190</v>
      </c>
      <c r="G375" s="19"/>
      <c r="H375" s="19"/>
      <c r="I375" s="19"/>
      <c r="J375" s="19"/>
      <c r="K375" s="19"/>
      <c r="L375" s="19">
        <v>190</v>
      </c>
      <c r="M375" s="19"/>
      <c r="N375" s="28"/>
    </row>
    <row r="376" spans="1:14" ht="15.75">
      <c r="A376" s="43"/>
      <c r="B376" s="28"/>
      <c r="C376" s="29"/>
      <c r="D376" s="30"/>
      <c r="E376" s="18" t="s">
        <v>10</v>
      </c>
      <c r="F376" s="19">
        <f>SUM(G376:M376)</f>
        <v>0</v>
      </c>
      <c r="G376" s="19"/>
      <c r="H376" s="19"/>
      <c r="I376" s="19"/>
      <c r="J376" s="19"/>
      <c r="K376" s="19"/>
      <c r="L376" s="19"/>
      <c r="M376" s="19"/>
      <c r="N376" s="28"/>
    </row>
    <row r="377" spans="1:14" ht="15.75">
      <c r="A377" s="43"/>
      <c r="B377" s="28"/>
      <c r="C377" s="29"/>
      <c r="D377" s="30"/>
      <c r="E377" s="18" t="s">
        <v>13</v>
      </c>
      <c r="F377" s="19">
        <f>SUM(G377:M377)</f>
        <v>0</v>
      </c>
      <c r="G377" s="19"/>
      <c r="H377" s="19"/>
      <c r="I377" s="19"/>
      <c r="J377" s="19"/>
      <c r="K377" s="19"/>
      <c r="L377" s="19"/>
      <c r="M377" s="19"/>
      <c r="N377" s="28"/>
    </row>
    <row r="378" spans="1:14" ht="15.75" customHeight="1">
      <c r="A378" s="43" t="s">
        <v>111</v>
      </c>
      <c r="B378" s="28" t="s">
        <v>113</v>
      </c>
      <c r="C378" s="29" t="s">
        <v>63</v>
      </c>
      <c r="D378" s="30" t="s">
        <v>205</v>
      </c>
      <c r="E378" s="18"/>
      <c r="F378" s="19"/>
      <c r="G378" s="19"/>
      <c r="H378" s="19"/>
      <c r="I378" s="19"/>
      <c r="J378" s="19"/>
      <c r="K378" s="20"/>
      <c r="L378" s="20"/>
      <c r="M378" s="20"/>
      <c r="N378" s="28" t="s">
        <v>177</v>
      </c>
    </row>
    <row r="379" spans="1:14" ht="15.75">
      <c r="A379" s="43"/>
      <c r="B379" s="28"/>
      <c r="C379" s="29"/>
      <c r="D379" s="30"/>
      <c r="E379" s="18" t="s">
        <v>7</v>
      </c>
      <c r="F379" s="19">
        <f>SUM(G379:M379)</f>
        <v>200</v>
      </c>
      <c r="G379" s="19">
        <f aca="true" t="shared" si="47" ref="G379:M379">SUM(G381:G384)</f>
        <v>0</v>
      </c>
      <c r="H379" s="19">
        <f t="shared" si="47"/>
        <v>0</v>
      </c>
      <c r="I379" s="19">
        <f t="shared" si="47"/>
        <v>0</v>
      </c>
      <c r="J379" s="19">
        <f t="shared" si="47"/>
        <v>0</v>
      </c>
      <c r="K379" s="19">
        <f t="shared" si="47"/>
        <v>0</v>
      </c>
      <c r="L379" s="19">
        <f t="shared" si="47"/>
        <v>200</v>
      </c>
      <c r="M379" s="19">
        <f t="shared" si="47"/>
        <v>0</v>
      </c>
      <c r="N379" s="28"/>
    </row>
    <row r="380" spans="1:14" ht="15.75">
      <c r="A380" s="43"/>
      <c r="B380" s="28"/>
      <c r="C380" s="29"/>
      <c r="D380" s="30"/>
      <c r="E380" s="18" t="s">
        <v>5</v>
      </c>
      <c r="F380" s="19"/>
      <c r="G380" s="19"/>
      <c r="H380" s="19"/>
      <c r="I380" s="19"/>
      <c r="J380" s="19"/>
      <c r="K380" s="20"/>
      <c r="L380" s="20"/>
      <c r="M380" s="20"/>
      <c r="N380" s="28"/>
    </row>
    <row r="381" spans="1:14" ht="15.75">
      <c r="A381" s="43"/>
      <c r="B381" s="28"/>
      <c r="C381" s="29"/>
      <c r="D381" s="30"/>
      <c r="E381" s="18" t="s">
        <v>9</v>
      </c>
      <c r="F381" s="19">
        <f>SUM(G381:M381)</f>
        <v>0</v>
      </c>
      <c r="G381" s="19"/>
      <c r="H381" s="19"/>
      <c r="I381" s="19"/>
      <c r="J381" s="19"/>
      <c r="K381" s="19"/>
      <c r="L381" s="19"/>
      <c r="M381" s="19"/>
      <c r="N381" s="28"/>
    </row>
    <row r="382" spans="1:14" ht="15.75">
      <c r="A382" s="43"/>
      <c r="B382" s="28"/>
      <c r="C382" s="29"/>
      <c r="D382" s="30"/>
      <c r="E382" s="18" t="s">
        <v>6</v>
      </c>
      <c r="F382" s="19">
        <f>SUM(G382:M382)</f>
        <v>200</v>
      </c>
      <c r="G382" s="19"/>
      <c r="H382" s="19"/>
      <c r="I382" s="19"/>
      <c r="J382" s="19"/>
      <c r="K382" s="19"/>
      <c r="L382" s="19">
        <v>200</v>
      </c>
      <c r="M382" s="19"/>
      <c r="N382" s="28"/>
    </row>
    <row r="383" spans="1:14" ht="15.75">
      <c r="A383" s="43"/>
      <c r="B383" s="28"/>
      <c r="C383" s="29"/>
      <c r="D383" s="30"/>
      <c r="E383" s="18" t="s">
        <v>10</v>
      </c>
      <c r="F383" s="19">
        <f>SUM(G383:M383)</f>
        <v>0</v>
      </c>
      <c r="G383" s="19"/>
      <c r="H383" s="19"/>
      <c r="I383" s="19"/>
      <c r="J383" s="19"/>
      <c r="K383" s="19"/>
      <c r="L383" s="19"/>
      <c r="M383" s="19"/>
      <c r="N383" s="28"/>
    </row>
    <row r="384" spans="1:14" ht="15.75">
      <c r="A384" s="43"/>
      <c r="B384" s="28"/>
      <c r="C384" s="29"/>
      <c r="D384" s="30"/>
      <c r="E384" s="18" t="s">
        <v>13</v>
      </c>
      <c r="F384" s="19">
        <f>SUM(G384:M384)</f>
        <v>0</v>
      </c>
      <c r="G384" s="19"/>
      <c r="H384" s="19"/>
      <c r="I384" s="19"/>
      <c r="J384" s="19"/>
      <c r="K384" s="19"/>
      <c r="L384" s="19"/>
      <c r="M384" s="19"/>
      <c r="N384" s="28"/>
    </row>
    <row r="385" spans="1:14" ht="15.75">
      <c r="A385" s="37"/>
      <c r="B385" s="46" t="s">
        <v>112</v>
      </c>
      <c r="C385" s="29"/>
      <c r="D385" s="30"/>
      <c r="E385" s="23"/>
      <c r="F385" s="19"/>
      <c r="G385" s="19"/>
      <c r="H385" s="19"/>
      <c r="I385" s="19"/>
      <c r="J385" s="19"/>
      <c r="K385" s="20"/>
      <c r="L385" s="20"/>
      <c r="M385" s="20"/>
      <c r="N385" s="36"/>
    </row>
    <row r="386" spans="1:14" ht="15.75">
      <c r="A386" s="37"/>
      <c r="B386" s="46"/>
      <c r="C386" s="29"/>
      <c r="D386" s="30"/>
      <c r="E386" s="23" t="s">
        <v>7</v>
      </c>
      <c r="F386" s="24">
        <v>3102.3</v>
      </c>
      <c r="G386" s="24">
        <v>95.4</v>
      </c>
      <c r="H386" s="24">
        <v>231.9</v>
      </c>
      <c r="I386" s="24">
        <v>461</v>
      </c>
      <c r="J386" s="24">
        <v>733</v>
      </c>
      <c r="K386" s="24">
        <v>210</v>
      </c>
      <c r="L386" s="24">
        <v>990</v>
      </c>
      <c r="M386" s="24">
        <v>381</v>
      </c>
      <c r="N386" s="36"/>
    </row>
    <row r="387" spans="1:14" ht="15.75">
      <c r="A387" s="37"/>
      <c r="B387" s="46"/>
      <c r="C387" s="29"/>
      <c r="D387" s="30"/>
      <c r="E387" s="23" t="s">
        <v>5</v>
      </c>
      <c r="F387" s="24"/>
      <c r="G387" s="24"/>
      <c r="H387" s="24"/>
      <c r="I387" s="24"/>
      <c r="J387" s="24"/>
      <c r="K387" s="25"/>
      <c r="L387" s="25"/>
      <c r="M387" s="25"/>
      <c r="N387" s="36"/>
    </row>
    <row r="388" spans="1:14" ht="15.75">
      <c r="A388" s="37"/>
      <c r="B388" s="46"/>
      <c r="C388" s="29"/>
      <c r="D388" s="30"/>
      <c r="E388" s="23" t="s">
        <v>9</v>
      </c>
      <c r="F388" s="24">
        <v>0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36"/>
    </row>
    <row r="389" spans="1:14" ht="15.75">
      <c r="A389" s="37"/>
      <c r="B389" s="46"/>
      <c r="C389" s="29"/>
      <c r="D389" s="30"/>
      <c r="E389" s="23" t="s">
        <v>6</v>
      </c>
      <c r="F389" s="24">
        <v>2024.8000000000002</v>
      </c>
      <c r="G389" s="24">
        <v>95.4</v>
      </c>
      <c r="H389" s="24">
        <v>231.9</v>
      </c>
      <c r="I389" s="24">
        <v>461</v>
      </c>
      <c r="J389" s="24">
        <v>733</v>
      </c>
      <c r="K389" s="24">
        <v>210</v>
      </c>
      <c r="L389" s="24">
        <v>990</v>
      </c>
      <c r="M389" s="24">
        <v>381</v>
      </c>
      <c r="N389" s="36"/>
    </row>
    <row r="390" spans="1:14" ht="15.75">
      <c r="A390" s="37"/>
      <c r="B390" s="46"/>
      <c r="C390" s="29"/>
      <c r="D390" s="30"/>
      <c r="E390" s="23" t="s">
        <v>10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36"/>
    </row>
    <row r="391" spans="1:14" ht="15.75">
      <c r="A391" s="37"/>
      <c r="B391" s="46"/>
      <c r="C391" s="29"/>
      <c r="D391" s="30"/>
      <c r="E391" s="23" t="s">
        <v>13</v>
      </c>
      <c r="F391" s="24">
        <v>0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  <c r="N391" s="36"/>
    </row>
    <row r="392" spans="1:14" ht="15.75" customHeight="1">
      <c r="A392" s="37"/>
      <c r="B392" s="32" t="s">
        <v>15</v>
      </c>
      <c r="C392" s="29"/>
      <c r="D392" s="30"/>
      <c r="E392" s="23"/>
      <c r="F392" s="19"/>
      <c r="G392" s="19"/>
      <c r="H392" s="19"/>
      <c r="I392" s="19"/>
      <c r="J392" s="19"/>
      <c r="K392" s="20"/>
      <c r="L392" s="20"/>
      <c r="M392" s="20"/>
      <c r="N392" s="36"/>
    </row>
    <row r="393" spans="1:14" ht="15.75" customHeight="1">
      <c r="A393" s="37"/>
      <c r="B393" s="32"/>
      <c r="C393" s="29"/>
      <c r="D393" s="30"/>
      <c r="E393" s="23" t="s">
        <v>7</v>
      </c>
      <c r="F393" s="24">
        <v>555778.88114</v>
      </c>
      <c r="G393" s="24">
        <v>34182.24</v>
      </c>
      <c r="H393" s="24">
        <v>98521.47</v>
      </c>
      <c r="I393" s="24">
        <v>96784.53114</v>
      </c>
      <c r="J393" s="24">
        <v>150575.38</v>
      </c>
      <c r="K393" s="24">
        <v>80399.36</v>
      </c>
      <c r="L393" s="24">
        <v>54276.1</v>
      </c>
      <c r="M393" s="24">
        <v>41039.8</v>
      </c>
      <c r="N393" s="36"/>
    </row>
    <row r="394" spans="1:14" ht="16.5" customHeight="1">
      <c r="A394" s="37"/>
      <c r="B394" s="32"/>
      <c r="C394" s="29"/>
      <c r="D394" s="30"/>
      <c r="E394" s="23" t="s">
        <v>5</v>
      </c>
      <c r="F394" s="24"/>
      <c r="G394" s="24"/>
      <c r="H394" s="24"/>
      <c r="I394" s="24"/>
      <c r="J394" s="24"/>
      <c r="K394" s="25"/>
      <c r="L394" s="25"/>
      <c r="M394" s="25"/>
      <c r="N394" s="36"/>
    </row>
    <row r="395" spans="1:14" ht="16.5" customHeight="1">
      <c r="A395" s="37"/>
      <c r="B395" s="32"/>
      <c r="C395" s="29"/>
      <c r="D395" s="30"/>
      <c r="E395" s="23" t="s">
        <v>9</v>
      </c>
      <c r="F395" s="24">
        <v>377272.061</v>
      </c>
      <c r="G395" s="24">
        <v>18683.2</v>
      </c>
      <c r="H395" s="24">
        <v>71341.9</v>
      </c>
      <c r="I395" s="24">
        <v>65011.471</v>
      </c>
      <c r="J395" s="24">
        <v>106465.49</v>
      </c>
      <c r="K395" s="24">
        <v>52500</v>
      </c>
      <c r="L395" s="24">
        <v>30000</v>
      </c>
      <c r="M395" s="24">
        <v>33270</v>
      </c>
      <c r="N395" s="36"/>
    </row>
    <row r="396" spans="1:14" ht="15.75" customHeight="1">
      <c r="A396" s="37"/>
      <c r="B396" s="32"/>
      <c r="C396" s="29"/>
      <c r="D396" s="30"/>
      <c r="E396" s="23" t="s">
        <v>6</v>
      </c>
      <c r="F396" s="24">
        <v>138385.95013999997</v>
      </c>
      <c r="G396" s="24">
        <v>12272.639999999998</v>
      </c>
      <c r="H396" s="24">
        <v>13800.7</v>
      </c>
      <c r="I396" s="24">
        <v>25482.260140000002</v>
      </c>
      <c r="J396" s="24">
        <v>32135.090000000004</v>
      </c>
      <c r="K396" s="24">
        <v>25299.36</v>
      </c>
      <c r="L396" s="24">
        <v>24276.1</v>
      </c>
      <c r="M396" s="24">
        <v>5119.8</v>
      </c>
      <c r="N396" s="36"/>
    </row>
    <row r="397" spans="1:14" ht="16.5" customHeight="1">
      <c r="A397" s="37"/>
      <c r="B397" s="32"/>
      <c r="C397" s="29"/>
      <c r="D397" s="30"/>
      <c r="E397" s="23" t="s">
        <v>10</v>
      </c>
      <c r="F397" s="24">
        <v>12103.499999999998</v>
      </c>
      <c r="G397" s="24">
        <v>1226.4</v>
      </c>
      <c r="H397" s="24">
        <v>6616.299999999999</v>
      </c>
      <c r="I397" s="24">
        <v>990.8</v>
      </c>
      <c r="J397" s="24">
        <v>2020</v>
      </c>
      <c r="K397" s="24">
        <v>600</v>
      </c>
      <c r="L397" s="24">
        <v>0</v>
      </c>
      <c r="M397" s="24">
        <v>650</v>
      </c>
      <c r="N397" s="36"/>
    </row>
    <row r="398" spans="1:14" ht="16.5" customHeight="1">
      <c r="A398" s="37"/>
      <c r="B398" s="32"/>
      <c r="C398" s="29"/>
      <c r="D398" s="30"/>
      <c r="E398" s="23" t="s">
        <v>13</v>
      </c>
      <c r="F398" s="24">
        <v>28017.37</v>
      </c>
      <c r="G398" s="24">
        <v>2000</v>
      </c>
      <c r="H398" s="24">
        <v>6762.57</v>
      </c>
      <c r="I398" s="24">
        <v>5300</v>
      </c>
      <c r="J398" s="24">
        <v>9954.8</v>
      </c>
      <c r="K398" s="24">
        <v>2000</v>
      </c>
      <c r="L398" s="24">
        <v>0</v>
      </c>
      <c r="M398" s="24">
        <v>2000</v>
      </c>
      <c r="N398" s="36"/>
    </row>
    <row r="399" spans="1:14" ht="20.25" customHeight="1">
      <c r="A399" s="11"/>
      <c r="B399" s="12"/>
      <c r="C399" s="13"/>
      <c r="D399" s="14"/>
      <c r="E399" s="15"/>
      <c r="F399" s="16"/>
      <c r="G399" s="16"/>
      <c r="H399" s="16"/>
      <c r="I399" s="16"/>
      <c r="J399" s="16"/>
      <c r="K399" s="16"/>
      <c r="L399" s="16"/>
      <c r="M399" s="16"/>
      <c r="N399" s="17"/>
    </row>
    <row r="400" spans="1:16" ht="41.25" customHeight="1">
      <c r="A400" s="8"/>
      <c r="B400" s="31" t="s">
        <v>120</v>
      </c>
      <c r="C400" s="31"/>
      <c r="D400" s="31"/>
      <c r="E400" s="9"/>
      <c r="F400" s="8"/>
      <c r="G400" s="8"/>
      <c r="H400" s="8"/>
      <c r="K400" s="53" t="s">
        <v>121</v>
      </c>
      <c r="L400" s="53"/>
      <c r="M400" s="53"/>
      <c r="N400" s="31"/>
      <c r="O400" s="31"/>
      <c r="P400" s="31"/>
    </row>
    <row r="401" spans="2:11" ht="99.75" customHeight="1">
      <c r="B401" s="4"/>
      <c r="J401" s="6"/>
      <c r="K401" s="6"/>
    </row>
    <row r="402" spans="10:11" ht="99.75" customHeight="1">
      <c r="J402" s="10"/>
      <c r="K402" s="6"/>
    </row>
    <row r="403" ht="99.75" customHeight="1">
      <c r="C403" s="1">
        <f>+C403:C404</f>
        <v>0</v>
      </c>
    </row>
    <row r="404" ht="99.75" customHeight="1">
      <c r="E404" s="1"/>
    </row>
    <row r="405" ht="99.75" customHeight="1">
      <c r="E405" s="1"/>
    </row>
    <row r="406" ht="99.75" customHeight="1">
      <c r="E406" s="1"/>
    </row>
    <row r="407" ht="99.75" customHeight="1">
      <c r="E407" s="1"/>
    </row>
    <row r="408" ht="99.75" customHeight="1">
      <c r="E408" s="1"/>
    </row>
    <row r="409" ht="99.75" customHeight="1">
      <c r="E409" s="1"/>
    </row>
    <row r="410" ht="99.75" customHeight="1">
      <c r="E410" s="1"/>
    </row>
    <row r="411" ht="99.75" customHeight="1">
      <c r="E411" s="1"/>
    </row>
    <row r="412" ht="99.75" customHeight="1">
      <c r="E412" s="1"/>
    </row>
    <row r="413" ht="99.75" customHeight="1">
      <c r="E413" s="1"/>
    </row>
    <row r="414" ht="99.75" customHeight="1">
      <c r="E414" s="1"/>
    </row>
    <row r="415" ht="99.75" customHeight="1">
      <c r="E415" s="1"/>
    </row>
    <row r="416" ht="99.75" customHeight="1">
      <c r="E416" s="1"/>
    </row>
    <row r="417" ht="99.75" customHeight="1">
      <c r="E417" s="1"/>
    </row>
    <row r="418" ht="99.75" customHeight="1">
      <c r="E418" s="1"/>
    </row>
    <row r="419" ht="99.75" customHeight="1">
      <c r="E419" s="1"/>
    </row>
    <row r="420" ht="99.75" customHeight="1">
      <c r="E420" s="1"/>
    </row>
    <row r="421" ht="99.75" customHeight="1">
      <c r="E421" s="1"/>
    </row>
    <row r="422" ht="99.75" customHeight="1">
      <c r="E422" s="1"/>
    </row>
    <row r="423" ht="99.75" customHeight="1">
      <c r="E423" s="1"/>
    </row>
    <row r="424" ht="99.75" customHeight="1">
      <c r="E424" s="1"/>
    </row>
    <row r="425" ht="99.75" customHeight="1">
      <c r="E425" s="1"/>
    </row>
    <row r="426" ht="99.75" customHeight="1">
      <c r="E426" s="1"/>
    </row>
    <row r="427" ht="99.75" customHeight="1">
      <c r="E427" s="1"/>
    </row>
    <row r="428" ht="99.75" customHeight="1">
      <c r="E428" s="1"/>
    </row>
    <row r="429" ht="99.75" customHeight="1">
      <c r="E429" s="1"/>
    </row>
    <row r="430" ht="99.75" customHeight="1">
      <c r="E430" s="1"/>
    </row>
    <row r="431" ht="99.75" customHeight="1">
      <c r="E431" s="1"/>
    </row>
    <row r="432" ht="99.75" customHeight="1">
      <c r="E432" s="1"/>
    </row>
    <row r="433" ht="99.75" customHeight="1">
      <c r="E433" s="1"/>
    </row>
    <row r="434" ht="99.75" customHeight="1">
      <c r="E434" s="1"/>
    </row>
    <row r="435" ht="99.75" customHeight="1">
      <c r="E435" s="1"/>
    </row>
    <row r="436" ht="99.75" customHeight="1">
      <c r="E436" s="1"/>
    </row>
    <row r="437" ht="99.75" customHeight="1">
      <c r="E437" s="1"/>
    </row>
    <row r="438" ht="99.75" customHeight="1">
      <c r="E438" s="1"/>
    </row>
    <row r="439" ht="99.75" customHeight="1">
      <c r="E439" s="1"/>
    </row>
    <row r="440" ht="99.75" customHeight="1">
      <c r="E440" s="1"/>
    </row>
    <row r="441" ht="99.75" customHeight="1">
      <c r="E441" s="1"/>
    </row>
    <row r="442" ht="99.75" customHeight="1">
      <c r="E442" s="1"/>
    </row>
    <row r="443" ht="99.75" customHeight="1">
      <c r="E443" s="1"/>
    </row>
    <row r="444" ht="99.75" customHeight="1">
      <c r="E444" s="1"/>
    </row>
    <row r="445" ht="99.75" customHeight="1">
      <c r="E445" s="1"/>
    </row>
    <row r="446" ht="99.75" customHeight="1">
      <c r="E446" s="1"/>
    </row>
    <row r="447" ht="99.75" customHeight="1">
      <c r="E447" s="1"/>
    </row>
    <row r="448" ht="99.75" customHeight="1">
      <c r="E448" s="1"/>
    </row>
    <row r="449" ht="99.75" customHeight="1">
      <c r="E449" s="1"/>
    </row>
    <row r="450" ht="99.75" customHeight="1">
      <c r="E450" s="1"/>
    </row>
    <row r="451" ht="99.75" customHeight="1">
      <c r="E451" s="1"/>
    </row>
    <row r="452" ht="99.75" customHeight="1">
      <c r="E452" s="1"/>
    </row>
    <row r="453" ht="99.75" customHeight="1">
      <c r="E453" s="1"/>
    </row>
    <row r="454" ht="99.75" customHeight="1">
      <c r="E454" s="1"/>
    </row>
    <row r="455" ht="99.75" customHeight="1">
      <c r="E455" s="1"/>
    </row>
    <row r="456" ht="99.75" customHeight="1">
      <c r="E456" s="1"/>
    </row>
    <row r="457" ht="99.75" customHeight="1">
      <c r="E457" s="1"/>
    </row>
    <row r="458" ht="99.75" customHeight="1">
      <c r="E458" s="1"/>
    </row>
    <row r="459" ht="99.75" customHeight="1">
      <c r="E459" s="1"/>
    </row>
    <row r="460" ht="99.75" customHeight="1">
      <c r="E460" s="1"/>
    </row>
    <row r="461" ht="99.75" customHeight="1">
      <c r="E461" s="1"/>
    </row>
    <row r="462" ht="99.75" customHeight="1">
      <c r="E462" s="1"/>
    </row>
    <row r="463" ht="99.75" customHeight="1">
      <c r="E463" s="1"/>
    </row>
    <row r="464" ht="99.75" customHeight="1">
      <c r="E464" s="1"/>
    </row>
    <row r="465" ht="99.75" customHeight="1">
      <c r="E465" s="1"/>
    </row>
    <row r="466" ht="99.75" customHeight="1">
      <c r="E466" s="1"/>
    </row>
    <row r="467" ht="99.75" customHeight="1">
      <c r="E467" s="1"/>
    </row>
    <row r="468" ht="99.75" customHeight="1">
      <c r="E468" s="1"/>
    </row>
    <row r="469" ht="99.75" customHeight="1">
      <c r="E469" s="1"/>
    </row>
    <row r="470" ht="99.75" customHeight="1">
      <c r="E470" s="1"/>
    </row>
    <row r="471" ht="99.75" customHeight="1">
      <c r="E471" s="1"/>
    </row>
    <row r="472" ht="99.75" customHeight="1">
      <c r="E472" s="1"/>
    </row>
    <row r="473" ht="99.75" customHeight="1">
      <c r="E473" s="1"/>
    </row>
    <row r="474" ht="99.75" customHeight="1">
      <c r="E474" s="1"/>
    </row>
    <row r="475" ht="99.75" customHeight="1">
      <c r="E475" s="1"/>
    </row>
    <row r="476" ht="99.75" customHeight="1">
      <c r="E476" s="1"/>
    </row>
    <row r="477" ht="99.75" customHeight="1">
      <c r="E477" s="1"/>
    </row>
    <row r="478" ht="99.75" customHeight="1">
      <c r="E478" s="1"/>
    </row>
    <row r="479" ht="99.75" customHeight="1">
      <c r="E479" s="1"/>
    </row>
    <row r="480" ht="99.75" customHeight="1">
      <c r="E480" s="1"/>
    </row>
    <row r="481" ht="99.75" customHeight="1">
      <c r="E481" s="1"/>
    </row>
    <row r="482" ht="99.75" customHeight="1">
      <c r="E482" s="1"/>
    </row>
    <row r="483" ht="99.75" customHeight="1">
      <c r="E483" s="1"/>
    </row>
    <row r="484" ht="99.75" customHeight="1">
      <c r="E484" s="1"/>
    </row>
    <row r="485" ht="99.75" customHeight="1">
      <c r="E485" s="1"/>
    </row>
    <row r="486" ht="99.75" customHeight="1">
      <c r="E486" s="1"/>
    </row>
    <row r="487" ht="99.75" customHeight="1">
      <c r="E487" s="1"/>
    </row>
    <row r="488" ht="99.75" customHeight="1">
      <c r="E488" s="1"/>
    </row>
    <row r="489" ht="99.75" customHeight="1">
      <c r="E489" s="1"/>
    </row>
    <row r="490" ht="99.75" customHeight="1">
      <c r="E490" s="1"/>
    </row>
    <row r="491" ht="99.75" customHeight="1">
      <c r="E491" s="1"/>
    </row>
    <row r="492" ht="99.75" customHeight="1">
      <c r="E492" s="1"/>
    </row>
    <row r="493" ht="99.75" customHeight="1">
      <c r="E493" s="1"/>
    </row>
    <row r="494" ht="99.75" customHeight="1">
      <c r="E494" s="1"/>
    </row>
    <row r="495" ht="99.75" customHeight="1">
      <c r="E495" s="1"/>
    </row>
    <row r="496" ht="99.75" customHeight="1">
      <c r="E496" s="1"/>
    </row>
    <row r="497" ht="99.75" customHeight="1">
      <c r="E497" s="1"/>
    </row>
    <row r="498" ht="99.75" customHeight="1">
      <c r="E498" s="1"/>
    </row>
    <row r="499" ht="99.75" customHeight="1">
      <c r="E499" s="1"/>
    </row>
    <row r="500" ht="99.75" customHeight="1">
      <c r="E500" s="1"/>
    </row>
    <row r="501" ht="99.75" customHeight="1">
      <c r="E501" s="1"/>
    </row>
    <row r="502" ht="99.75" customHeight="1">
      <c r="E502" s="1"/>
    </row>
    <row r="503" ht="99.75" customHeight="1">
      <c r="E503" s="1"/>
    </row>
    <row r="504" ht="99.75" customHeight="1">
      <c r="E504" s="1"/>
    </row>
    <row r="505" ht="99.75" customHeight="1">
      <c r="E505" s="1"/>
    </row>
    <row r="506" ht="99.75" customHeight="1">
      <c r="E506" s="1"/>
    </row>
    <row r="507" ht="99.75" customHeight="1">
      <c r="E507" s="1"/>
    </row>
    <row r="508" ht="99.75" customHeight="1">
      <c r="E508" s="1"/>
    </row>
    <row r="509" ht="99.75" customHeight="1">
      <c r="E509" s="1"/>
    </row>
    <row r="510" ht="99.75" customHeight="1">
      <c r="E510" s="1"/>
    </row>
    <row r="511" ht="99.75" customHeight="1">
      <c r="E511" s="1"/>
    </row>
    <row r="512" ht="99.75" customHeight="1">
      <c r="E512" s="1"/>
    </row>
    <row r="513" ht="99.75" customHeight="1">
      <c r="E513" s="1"/>
    </row>
    <row r="514" ht="99.75" customHeight="1">
      <c r="E514" s="1"/>
    </row>
    <row r="515" ht="99.75" customHeight="1">
      <c r="E515" s="1"/>
    </row>
    <row r="516" ht="99.75" customHeight="1">
      <c r="E516" s="1"/>
    </row>
    <row r="517" ht="99.75" customHeight="1">
      <c r="E517" s="1"/>
    </row>
    <row r="518" ht="99.75" customHeight="1">
      <c r="E518" s="1"/>
    </row>
    <row r="519" ht="99.75" customHeight="1">
      <c r="E519" s="1"/>
    </row>
    <row r="520" ht="99.75" customHeight="1">
      <c r="E520" s="1"/>
    </row>
    <row r="521" ht="99.75" customHeight="1">
      <c r="E521" s="1"/>
    </row>
    <row r="522" ht="99.75" customHeight="1">
      <c r="E522" s="1"/>
    </row>
    <row r="523" ht="99.75" customHeight="1">
      <c r="E523" s="1"/>
    </row>
    <row r="524" ht="99.75" customHeight="1">
      <c r="E524" s="1"/>
    </row>
    <row r="525" ht="99.75" customHeight="1">
      <c r="E525" s="1"/>
    </row>
    <row r="526" ht="99.75" customHeight="1">
      <c r="E526" s="1"/>
    </row>
    <row r="527" ht="99.75" customHeight="1">
      <c r="E527" s="1"/>
    </row>
    <row r="528" ht="99.75" customHeight="1">
      <c r="E528" s="1"/>
    </row>
    <row r="529" ht="99.75" customHeight="1">
      <c r="E529" s="1"/>
    </row>
    <row r="530" ht="99.75" customHeight="1">
      <c r="E530" s="1"/>
    </row>
    <row r="531" ht="99.75" customHeight="1">
      <c r="E531" s="1"/>
    </row>
    <row r="532" ht="99.75" customHeight="1">
      <c r="E532" s="1"/>
    </row>
    <row r="533" ht="99.75" customHeight="1">
      <c r="E533" s="1"/>
    </row>
    <row r="534" ht="99.75" customHeight="1">
      <c r="E534" s="1"/>
    </row>
    <row r="535" ht="99.75" customHeight="1">
      <c r="E535" s="1"/>
    </row>
    <row r="536" ht="99.75" customHeight="1">
      <c r="E536" s="1"/>
    </row>
    <row r="537" ht="99.75" customHeight="1">
      <c r="E537" s="1"/>
    </row>
    <row r="538" ht="99.75" customHeight="1">
      <c r="E538" s="1"/>
    </row>
    <row r="539" ht="99.75" customHeight="1">
      <c r="E539" s="1"/>
    </row>
    <row r="540" ht="99.75" customHeight="1">
      <c r="E540" s="1"/>
    </row>
    <row r="541" ht="99.75" customHeight="1">
      <c r="E541" s="1"/>
    </row>
    <row r="542" ht="99.75" customHeight="1">
      <c r="E542" s="1"/>
    </row>
    <row r="543" ht="99.75" customHeight="1">
      <c r="E543" s="1"/>
    </row>
    <row r="544" ht="99.75" customHeight="1">
      <c r="E544" s="1"/>
    </row>
    <row r="545" ht="99.75" customHeight="1">
      <c r="E545" s="1"/>
    </row>
    <row r="546" ht="99.75" customHeight="1">
      <c r="E546" s="1"/>
    </row>
    <row r="547" ht="99.75" customHeight="1">
      <c r="E547" s="1"/>
    </row>
    <row r="548" ht="99.75" customHeight="1">
      <c r="E548" s="1"/>
    </row>
    <row r="549" ht="99.75" customHeight="1">
      <c r="E549" s="1"/>
    </row>
    <row r="550" ht="99.75" customHeight="1">
      <c r="E550" s="1"/>
    </row>
    <row r="551" ht="99.75" customHeight="1">
      <c r="E551" s="1"/>
    </row>
    <row r="552" ht="99.75" customHeight="1">
      <c r="E552" s="1"/>
    </row>
    <row r="553" ht="99.75" customHeight="1">
      <c r="E553" s="1"/>
    </row>
    <row r="554" ht="99.75" customHeight="1">
      <c r="E554" s="1"/>
    </row>
    <row r="555" ht="99.75" customHeight="1">
      <c r="E555" s="1"/>
    </row>
    <row r="556" ht="99.75" customHeight="1">
      <c r="E556" s="1"/>
    </row>
    <row r="557" ht="99.75" customHeight="1">
      <c r="E557" s="1"/>
    </row>
    <row r="558" ht="99.75" customHeight="1">
      <c r="E558" s="1"/>
    </row>
    <row r="559" ht="99.75" customHeight="1">
      <c r="E559" s="1"/>
    </row>
    <row r="560" ht="99.75" customHeight="1">
      <c r="E560" s="1"/>
    </row>
    <row r="561" ht="99.75" customHeight="1">
      <c r="E561" s="1"/>
    </row>
    <row r="562" ht="99.75" customHeight="1">
      <c r="E562" s="1"/>
    </row>
    <row r="563" ht="99.75" customHeight="1">
      <c r="E563" s="1"/>
    </row>
    <row r="564" ht="99.75" customHeight="1">
      <c r="E564" s="1"/>
    </row>
    <row r="565" ht="99.75" customHeight="1">
      <c r="E565" s="1"/>
    </row>
    <row r="566" ht="99.75" customHeight="1">
      <c r="E566" s="1"/>
    </row>
    <row r="567" ht="99.75" customHeight="1">
      <c r="E567" s="1"/>
    </row>
    <row r="568" ht="99.75" customHeight="1">
      <c r="E568" s="1"/>
    </row>
    <row r="569" ht="99.75" customHeight="1">
      <c r="E569" s="1"/>
    </row>
    <row r="570" ht="99.75" customHeight="1">
      <c r="E570" s="1"/>
    </row>
    <row r="571" ht="99.75" customHeight="1">
      <c r="E571" s="1"/>
    </row>
    <row r="572" ht="99.75" customHeight="1">
      <c r="E572" s="1"/>
    </row>
    <row r="573" ht="99.75" customHeight="1">
      <c r="E573" s="1"/>
    </row>
    <row r="574" ht="99.75" customHeight="1">
      <c r="E574" s="1"/>
    </row>
    <row r="575" ht="99.75" customHeight="1">
      <c r="E575" s="1"/>
    </row>
    <row r="576" ht="99.75" customHeight="1">
      <c r="E576" s="1"/>
    </row>
    <row r="577" ht="99.75" customHeight="1">
      <c r="E577" s="1"/>
    </row>
    <row r="578" ht="99.75" customHeight="1">
      <c r="E578" s="1"/>
    </row>
    <row r="579" ht="99.75" customHeight="1">
      <c r="E579" s="1"/>
    </row>
    <row r="580" ht="99.75" customHeight="1">
      <c r="E580" s="1"/>
    </row>
    <row r="581" ht="99.75" customHeight="1">
      <c r="E581" s="1"/>
    </row>
    <row r="582" ht="99.75" customHeight="1">
      <c r="E582" s="1"/>
    </row>
    <row r="583" ht="99.75" customHeight="1">
      <c r="E583" s="1"/>
    </row>
    <row r="584" ht="99.75" customHeight="1">
      <c r="E584" s="1"/>
    </row>
    <row r="585" ht="99.75" customHeight="1">
      <c r="E585" s="1"/>
    </row>
    <row r="586" ht="99.75" customHeight="1">
      <c r="E586" s="1"/>
    </row>
    <row r="587" ht="99.75" customHeight="1">
      <c r="E587" s="1"/>
    </row>
    <row r="588" ht="99.75" customHeight="1">
      <c r="E588" s="1"/>
    </row>
    <row r="589" ht="99.75" customHeight="1">
      <c r="E589" s="1"/>
    </row>
    <row r="590" ht="99.75" customHeight="1">
      <c r="E590" s="1"/>
    </row>
    <row r="591" ht="99.75" customHeight="1">
      <c r="E591" s="1"/>
    </row>
    <row r="592" ht="99.75" customHeight="1">
      <c r="E592" s="1"/>
    </row>
    <row r="593" ht="99.75" customHeight="1">
      <c r="E593" s="1"/>
    </row>
    <row r="594" ht="99.75" customHeight="1">
      <c r="E594" s="1"/>
    </row>
    <row r="595" ht="99.75" customHeight="1">
      <c r="E595" s="1"/>
    </row>
    <row r="596" ht="99.75" customHeight="1">
      <c r="E596" s="1"/>
    </row>
    <row r="597" ht="99.75" customHeight="1">
      <c r="E597" s="1"/>
    </row>
    <row r="598" ht="99.75" customHeight="1">
      <c r="E598" s="1"/>
    </row>
    <row r="599" ht="99.75" customHeight="1">
      <c r="E599" s="1"/>
    </row>
    <row r="600" ht="99.75" customHeight="1">
      <c r="E600" s="1"/>
    </row>
    <row r="601" ht="99.75" customHeight="1">
      <c r="E601" s="1"/>
    </row>
    <row r="602" ht="99.75" customHeight="1">
      <c r="E602" s="1"/>
    </row>
    <row r="603" ht="99.75" customHeight="1">
      <c r="E603" s="1"/>
    </row>
    <row r="604" ht="99.75" customHeight="1">
      <c r="E604" s="1"/>
    </row>
    <row r="605" ht="99.75" customHeight="1">
      <c r="E605" s="1"/>
    </row>
    <row r="606" ht="99.75" customHeight="1">
      <c r="E606" s="1"/>
    </row>
    <row r="607" ht="99.75" customHeight="1">
      <c r="E607" s="1"/>
    </row>
    <row r="608" ht="99.75" customHeight="1">
      <c r="E608" s="1"/>
    </row>
    <row r="609" ht="99.75" customHeight="1">
      <c r="E609" s="1"/>
    </row>
    <row r="610" ht="99.75" customHeight="1">
      <c r="E610" s="1"/>
    </row>
    <row r="611" ht="99.75" customHeight="1">
      <c r="E611" s="1"/>
    </row>
    <row r="612" ht="99.75" customHeight="1">
      <c r="E612" s="1"/>
    </row>
    <row r="613" ht="99.75" customHeight="1">
      <c r="E613" s="1"/>
    </row>
    <row r="614" ht="99.75" customHeight="1">
      <c r="E614" s="1"/>
    </row>
    <row r="615" ht="99.75" customHeight="1">
      <c r="E615" s="1"/>
    </row>
    <row r="616" ht="99.75" customHeight="1">
      <c r="E616" s="1"/>
    </row>
    <row r="617" ht="99.75" customHeight="1">
      <c r="E617" s="1"/>
    </row>
    <row r="618" ht="99.75" customHeight="1">
      <c r="E618" s="1"/>
    </row>
    <row r="619" ht="99.75" customHeight="1">
      <c r="E619" s="1"/>
    </row>
    <row r="620" ht="99.75" customHeight="1">
      <c r="E620" s="1"/>
    </row>
    <row r="621" ht="99.75" customHeight="1">
      <c r="E621" s="1"/>
    </row>
    <row r="622" ht="99.75" customHeight="1">
      <c r="E622" s="1"/>
    </row>
    <row r="623" ht="99.75" customHeight="1">
      <c r="E623" s="1"/>
    </row>
    <row r="624" ht="99.75" customHeight="1">
      <c r="E624" s="1"/>
    </row>
    <row r="625" ht="99.75" customHeight="1">
      <c r="E625" s="1"/>
    </row>
    <row r="626" ht="99.75" customHeight="1">
      <c r="E626" s="1"/>
    </row>
    <row r="627" ht="99.75" customHeight="1">
      <c r="E627" s="1"/>
    </row>
    <row r="628" ht="99.75" customHeight="1">
      <c r="E628" s="1"/>
    </row>
    <row r="629" ht="99.75" customHeight="1">
      <c r="E629" s="1"/>
    </row>
    <row r="630" ht="99.75" customHeight="1">
      <c r="E630" s="1"/>
    </row>
    <row r="631" ht="99.75" customHeight="1">
      <c r="E631" s="1"/>
    </row>
    <row r="632" ht="99.75" customHeight="1">
      <c r="E632" s="1"/>
    </row>
    <row r="633" ht="99.75" customHeight="1">
      <c r="E633" s="1"/>
    </row>
    <row r="634" ht="99.75" customHeight="1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</sheetData>
  <sheetProtection/>
  <mergeCells count="297">
    <mergeCell ref="N371:N377"/>
    <mergeCell ref="N378:N384"/>
    <mergeCell ref="N385:N391"/>
    <mergeCell ref="N329:N335"/>
    <mergeCell ref="N336:N342"/>
    <mergeCell ref="N343:N349"/>
    <mergeCell ref="N350:N356"/>
    <mergeCell ref="N357:N363"/>
    <mergeCell ref="N364:N370"/>
    <mergeCell ref="N300:N306"/>
    <mergeCell ref="N307:N313"/>
    <mergeCell ref="N314:N320"/>
    <mergeCell ref="N321:N327"/>
    <mergeCell ref="A328:N328"/>
    <mergeCell ref="A321:A327"/>
    <mergeCell ref="B321:B327"/>
    <mergeCell ref="C321:C327"/>
    <mergeCell ref="D321:D327"/>
    <mergeCell ref="A307:A313"/>
    <mergeCell ref="N264:N270"/>
    <mergeCell ref="N271:N277"/>
    <mergeCell ref="N278:N284"/>
    <mergeCell ref="N285:N291"/>
    <mergeCell ref="N292:N298"/>
    <mergeCell ref="A299:N299"/>
    <mergeCell ref="A264:A270"/>
    <mergeCell ref="B264:B270"/>
    <mergeCell ref="C264:C270"/>
    <mergeCell ref="D264:D270"/>
    <mergeCell ref="N221:N227"/>
    <mergeCell ref="N228:N234"/>
    <mergeCell ref="N235:N241"/>
    <mergeCell ref="N242:N248"/>
    <mergeCell ref="N256:N262"/>
    <mergeCell ref="A263:N263"/>
    <mergeCell ref="C228:C234"/>
    <mergeCell ref="A228:A234"/>
    <mergeCell ref="B228:B234"/>
    <mergeCell ref="A256:A262"/>
    <mergeCell ref="N185:N191"/>
    <mergeCell ref="N192:N198"/>
    <mergeCell ref="N199:N205"/>
    <mergeCell ref="N206:N212"/>
    <mergeCell ref="N213:N219"/>
    <mergeCell ref="A220:N220"/>
    <mergeCell ref="A206:A212"/>
    <mergeCell ref="B206:B212"/>
    <mergeCell ref="C206:C212"/>
    <mergeCell ref="D206:D212"/>
    <mergeCell ref="N156:N162"/>
    <mergeCell ref="N163:N169"/>
    <mergeCell ref="N170:N176"/>
    <mergeCell ref="N177:N183"/>
    <mergeCell ref="A184:N184"/>
    <mergeCell ref="A156:A162"/>
    <mergeCell ref="B156:B162"/>
    <mergeCell ref="C156:C162"/>
    <mergeCell ref="D156:D162"/>
    <mergeCell ref="N114:N120"/>
    <mergeCell ref="N121:N127"/>
    <mergeCell ref="N128:N134"/>
    <mergeCell ref="N135:N141"/>
    <mergeCell ref="N142:N148"/>
    <mergeCell ref="N149:N155"/>
    <mergeCell ref="N72:N78"/>
    <mergeCell ref="N79:N85"/>
    <mergeCell ref="N86:N92"/>
    <mergeCell ref="N93:N99"/>
    <mergeCell ref="N100:N106"/>
    <mergeCell ref="N107:N113"/>
    <mergeCell ref="C385:C391"/>
    <mergeCell ref="D385:D391"/>
    <mergeCell ref="A371:A377"/>
    <mergeCell ref="N23:N29"/>
    <mergeCell ref="N30:N36"/>
    <mergeCell ref="N37:N43"/>
    <mergeCell ref="N44:N50"/>
    <mergeCell ref="N51:N57"/>
    <mergeCell ref="N58:N64"/>
    <mergeCell ref="N65:N71"/>
    <mergeCell ref="D300:D306"/>
    <mergeCell ref="A292:A298"/>
    <mergeCell ref="B292:B298"/>
    <mergeCell ref="K400:M400"/>
    <mergeCell ref="A177:A183"/>
    <mergeCell ref="B177:B183"/>
    <mergeCell ref="C177:C183"/>
    <mergeCell ref="D177:D183"/>
    <mergeCell ref="A385:A391"/>
    <mergeCell ref="B385:B391"/>
    <mergeCell ref="A378:A384"/>
    <mergeCell ref="B378:B384"/>
    <mergeCell ref="C378:C384"/>
    <mergeCell ref="D378:D384"/>
    <mergeCell ref="A9:A15"/>
    <mergeCell ref="B9:B15"/>
    <mergeCell ref="C9:C15"/>
    <mergeCell ref="D9:D15"/>
    <mergeCell ref="A300:A306"/>
    <mergeCell ref="B300:B306"/>
    <mergeCell ref="B343:B349"/>
    <mergeCell ref="A357:A363"/>
    <mergeCell ref="B357:B363"/>
    <mergeCell ref="C357:C363"/>
    <mergeCell ref="D357:D363"/>
    <mergeCell ref="B371:B377"/>
    <mergeCell ref="C371:C377"/>
    <mergeCell ref="D371:D377"/>
    <mergeCell ref="D314:D320"/>
    <mergeCell ref="A329:A335"/>
    <mergeCell ref="B329:B335"/>
    <mergeCell ref="C329:C335"/>
    <mergeCell ref="D329:D335"/>
    <mergeCell ref="A364:A370"/>
    <mergeCell ref="B364:B370"/>
    <mergeCell ref="C364:C370"/>
    <mergeCell ref="D364:D370"/>
    <mergeCell ref="A343:A349"/>
    <mergeCell ref="D307:D313"/>
    <mergeCell ref="A314:A320"/>
    <mergeCell ref="B314:B320"/>
    <mergeCell ref="C292:C298"/>
    <mergeCell ref="D292:D298"/>
    <mergeCell ref="A336:A342"/>
    <mergeCell ref="B336:B342"/>
    <mergeCell ref="C336:C342"/>
    <mergeCell ref="D336:D342"/>
    <mergeCell ref="C314:C320"/>
    <mergeCell ref="A249:A255"/>
    <mergeCell ref="B278:B284"/>
    <mergeCell ref="C278:C284"/>
    <mergeCell ref="D278:D284"/>
    <mergeCell ref="A285:A291"/>
    <mergeCell ref="B285:B291"/>
    <mergeCell ref="C285:C291"/>
    <mergeCell ref="A278:A284"/>
    <mergeCell ref="D285:D291"/>
    <mergeCell ref="C235:C241"/>
    <mergeCell ref="D235:D241"/>
    <mergeCell ref="D242:D248"/>
    <mergeCell ref="A271:A277"/>
    <mergeCell ref="B271:B277"/>
    <mergeCell ref="C271:C277"/>
    <mergeCell ref="D271:D277"/>
    <mergeCell ref="B256:B262"/>
    <mergeCell ref="C256:C262"/>
    <mergeCell ref="D256:D262"/>
    <mergeCell ref="C221:C227"/>
    <mergeCell ref="D221:D227"/>
    <mergeCell ref="A242:A248"/>
    <mergeCell ref="B242:B248"/>
    <mergeCell ref="C242:C248"/>
    <mergeCell ref="C343:C349"/>
    <mergeCell ref="D343:D349"/>
    <mergeCell ref="D228:D234"/>
    <mergeCell ref="A235:A241"/>
    <mergeCell ref="B235:B241"/>
    <mergeCell ref="B192:B198"/>
    <mergeCell ref="C192:C198"/>
    <mergeCell ref="D192:D198"/>
    <mergeCell ref="A199:A205"/>
    <mergeCell ref="B199:B205"/>
    <mergeCell ref="A350:A356"/>
    <mergeCell ref="B350:B356"/>
    <mergeCell ref="C350:C356"/>
    <mergeCell ref="D350:D356"/>
    <mergeCell ref="B221:B227"/>
    <mergeCell ref="D170:D176"/>
    <mergeCell ref="A185:A191"/>
    <mergeCell ref="B185:B191"/>
    <mergeCell ref="C185:C191"/>
    <mergeCell ref="D185:D191"/>
    <mergeCell ref="A213:A219"/>
    <mergeCell ref="B213:B219"/>
    <mergeCell ref="C213:C219"/>
    <mergeCell ref="D213:D219"/>
    <mergeCell ref="A192:A198"/>
    <mergeCell ref="C142:C148"/>
    <mergeCell ref="D142:D148"/>
    <mergeCell ref="A149:A155"/>
    <mergeCell ref="B149:B155"/>
    <mergeCell ref="C149:C155"/>
    <mergeCell ref="C199:C205"/>
    <mergeCell ref="D199:D205"/>
    <mergeCell ref="A170:A176"/>
    <mergeCell ref="B170:B176"/>
    <mergeCell ref="C170:C176"/>
    <mergeCell ref="C107:C113"/>
    <mergeCell ref="A128:A134"/>
    <mergeCell ref="B128:B134"/>
    <mergeCell ref="C128:C134"/>
    <mergeCell ref="D128:D134"/>
    <mergeCell ref="A163:A169"/>
    <mergeCell ref="B163:B169"/>
    <mergeCell ref="C163:C169"/>
    <mergeCell ref="D163:D169"/>
    <mergeCell ref="B142:B148"/>
    <mergeCell ref="B79:B85"/>
    <mergeCell ref="C79:C85"/>
    <mergeCell ref="D79:D85"/>
    <mergeCell ref="A100:A106"/>
    <mergeCell ref="D107:D113"/>
    <mergeCell ref="A114:A120"/>
    <mergeCell ref="B114:B120"/>
    <mergeCell ref="C114:C120"/>
    <mergeCell ref="D114:D120"/>
    <mergeCell ref="B107:B113"/>
    <mergeCell ref="D65:D71"/>
    <mergeCell ref="B72:B78"/>
    <mergeCell ref="C72:C78"/>
    <mergeCell ref="D72:D78"/>
    <mergeCell ref="D149:D155"/>
    <mergeCell ref="A121:A127"/>
    <mergeCell ref="B121:B127"/>
    <mergeCell ref="C121:C127"/>
    <mergeCell ref="D121:D127"/>
    <mergeCell ref="A79:A85"/>
    <mergeCell ref="D23:D29"/>
    <mergeCell ref="A30:A36"/>
    <mergeCell ref="B30:B36"/>
    <mergeCell ref="D30:D36"/>
    <mergeCell ref="A93:A99"/>
    <mergeCell ref="B93:B99"/>
    <mergeCell ref="D51:D57"/>
    <mergeCell ref="A65:A71"/>
    <mergeCell ref="B65:B71"/>
    <mergeCell ref="C65:C71"/>
    <mergeCell ref="A221:A227"/>
    <mergeCell ref="C37:C43"/>
    <mergeCell ref="D37:D43"/>
    <mergeCell ref="A44:A50"/>
    <mergeCell ref="B44:B50"/>
    <mergeCell ref="C44:C50"/>
    <mergeCell ref="D44:D50"/>
    <mergeCell ref="A58:A64"/>
    <mergeCell ref="A72:A78"/>
    <mergeCell ref="D135:D141"/>
    <mergeCell ref="A142:A148"/>
    <mergeCell ref="C93:C99"/>
    <mergeCell ref="D93:D99"/>
    <mergeCell ref="A135:A141"/>
    <mergeCell ref="B135:B141"/>
    <mergeCell ref="C135:C141"/>
    <mergeCell ref="A107:A113"/>
    <mergeCell ref="B100:B106"/>
    <mergeCell ref="C100:C106"/>
    <mergeCell ref="D100:D106"/>
    <mergeCell ref="D16:D22"/>
    <mergeCell ref="A86:A92"/>
    <mergeCell ref="B86:B92"/>
    <mergeCell ref="C86:C92"/>
    <mergeCell ref="D86:D92"/>
    <mergeCell ref="A37:A43"/>
    <mergeCell ref="B37:B43"/>
    <mergeCell ref="D58:D64"/>
    <mergeCell ref="A51:A57"/>
    <mergeCell ref="B51:B57"/>
    <mergeCell ref="A16:A22"/>
    <mergeCell ref="B16:B22"/>
    <mergeCell ref="C16:C22"/>
    <mergeCell ref="C51:C57"/>
    <mergeCell ref="B58:B64"/>
    <mergeCell ref="C58:C64"/>
    <mergeCell ref="C30:C36"/>
    <mergeCell ref="A23:A29"/>
    <mergeCell ref="B23:B29"/>
    <mergeCell ref="C23:C29"/>
    <mergeCell ref="M1:N1"/>
    <mergeCell ref="N4:N6"/>
    <mergeCell ref="G5:I5"/>
    <mergeCell ref="A3:M3"/>
    <mergeCell ref="A2:M2"/>
    <mergeCell ref="E4:E6"/>
    <mergeCell ref="C4:C6"/>
    <mergeCell ref="F4:M4"/>
    <mergeCell ref="J5:M5"/>
    <mergeCell ref="F5:F6"/>
    <mergeCell ref="A4:A6"/>
    <mergeCell ref="B4:B6"/>
    <mergeCell ref="A8:N8"/>
    <mergeCell ref="N9:N15"/>
    <mergeCell ref="N16:N22"/>
    <mergeCell ref="B400:D400"/>
    <mergeCell ref="D392:D398"/>
    <mergeCell ref="D4:D6"/>
    <mergeCell ref="N392:N398"/>
    <mergeCell ref="A392:A398"/>
    <mergeCell ref="B249:B255"/>
    <mergeCell ref="C249:C255"/>
    <mergeCell ref="D249:D255"/>
    <mergeCell ref="N249:N255"/>
    <mergeCell ref="N400:P400"/>
    <mergeCell ref="B392:B398"/>
    <mergeCell ref="C392:C398"/>
    <mergeCell ref="C300:C306"/>
    <mergeCell ref="B307:B313"/>
    <mergeCell ref="C307:C313"/>
  </mergeCells>
  <printOptions/>
  <pageMargins left="0.5905511811023623" right="0.1968503937007874" top="0.7874015748031497" bottom="0.5118110236220472" header="0" footer="0"/>
  <pageSetup fitToHeight="9" horizontalDpi="600" verticalDpi="600" orientation="landscape" paperSize="9" scale="60" r:id="rId1"/>
  <headerFooter differentFirst="1" alignWithMargins="0">
    <oddFooter>&amp;C&amp;P</oddFooter>
  </headerFooter>
  <rowBreaks count="8" manualBreakCount="8">
    <brk id="36" max="13" man="1"/>
    <brk id="78" max="13" man="1"/>
    <brk id="120" max="13" man="1"/>
    <brk id="162" max="13" man="1"/>
    <brk id="212" max="13" man="1"/>
    <brk id="255" max="13" man="1"/>
    <brk id="306" max="13" man="1"/>
    <brk id="3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gromdepinform</cp:lastModifiedBy>
  <cp:lastPrinted>2019-03-11T13:42:47Z</cp:lastPrinted>
  <dcterms:created xsi:type="dcterms:W3CDTF">2011-01-16T18:41:03Z</dcterms:created>
  <dcterms:modified xsi:type="dcterms:W3CDTF">2019-03-12T15:14:33Z</dcterms:modified>
  <cp:category/>
  <cp:version/>
  <cp:contentType/>
  <cp:contentStatus/>
</cp:coreProperties>
</file>